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urtelnet-my.sharepoint.com/personal/r_cianfriglia_eurtel_net/Documents/EurTel/Trasparenza ed Anticorruzione/2023/"/>
    </mc:Choice>
  </mc:AlternateContent>
  <xr:revisionPtr revIDLastSave="0" documentId="8_{643EE9A3-5F51-4FFA-B114-6506452B5D75}" xr6:coauthVersionLast="47" xr6:coauthVersionMax="47" xr10:uidLastSave="{00000000-0000-0000-0000-000000000000}"/>
  <bookViews>
    <workbookView xWindow="28680" yWindow="-120" windowWidth="29040" windowHeight="15840" activeTab="1" xr2:uid="{9A75B4FB-7081-414E-A4EE-FE8487637697}"/>
  </bookViews>
  <sheets>
    <sheet name="Copertina" sheetId="11" r:id="rId1"/>
    <sheet name="Mappatura" sheetId="1" r:id="rId2"/>
    <sheet name="Trattamento rischio" sheetId="13" r:id="rId3"/>
    <sheet name="Metriche" sheetId="1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0" i="1" l="1"/>
  <c r="P70" i="1"/>
  <c r="R70" i="1"/>
  <c r="S70" i="1" s="1"/>
  <c r="AD70" i="1"/>
  <c r="AE70" i="1" s="1"/>
  <c r="M71" i="1"/>
  <c r="P71" i="1"/>
  <c r="R71" i="1"/>
  <c r="S71" i="1" s="1"/>
  <c r="AD71" i="1"/>
  <c r="AE71" i="1" s="1"/>
  <c r="M67" i="1"/>
  <c r="P67" i="1"/>
  <c r="R67" i="1"/>
  <c r="S67" i="1" s="1"/>
  <c r="AD67" i="1"/>
  <c r="AE67" i="1" s="1"/>
  <c r="M68" i="1"/>
  <c r="P68" i="1"/>
  <c r="R68" i="1"/>
  <c r="S68" i="1" s="1"/>
  <c r="AD68" i="1"/>
  <c r="AE68" i="1" s="1"/>
  <c r="M69" i="1"/>
  <c r="P69" i="1"/>
  <c r="R69" i="1"/>
  <c r="S69" i="1" s="1"/>
  <c r="AD69" i="1"/>
  <c r="AE69" i="1" s="1"/>
  <c r="M65" i="1"/>
  <c r="P65" i="1"/>
  <c r="R65" i="1"/>
  <c r="S65" i="1" s="1"/>
  <c r="AD65" i="1"/>
  <c r="AE65" i="1" s="1"/>
  <c r="M66" i="1"/>
  <c r="P66" i="1"/>
  <c r="R66" i="1"/>
  <c r="S66" i="1" s="1"/>
  <c r="AD66" i="1"/>
  <c r="AE66" i="1" s="1"/>
  <c r="M64" i="1"/>
  <c r="P64" i="1"/>
  <c r="R64" i="1"/>
  <c r="S64" i="1" s="1"/>
  <c r="AD64" i="1"/>
  <c r="AE64" i="1" s="1"/>
  <c r="M52" i="1"/>
  <c r="P52" i="1"/>
  <c r="R52" i="1"/>
  <c r="S52" i="1" s="1"/>
  <c r="AD52" i="1"/>
  <c r="AE52" i="1" s="1"/>
  <c r="M53" i="1"/>
  <c r="P53" i="1"/>
  <c r="R53" i="1"/>
  <c r="S53" i="1" s="1"/>
  <c r="AD53" i="1"/>
  <c r="AE53" i="1" s="1"/>
  <c r="M54" i="1"/>
  <c r="P54" i="1"/>
  <c r="R54" i="1"/>
  <c r="S54" i="1" s="1"/>
  <c r="AD54" i="1"/>
  <c r="AE54" i="1" s="1"/>
  <c r="M55" i="1"/>
  <c r="P55" i="1"/>
  <c r="R55" i="1"/>
  <c r="S55" i="1" s="1"/>
  <c r="AD55" i="1"/>
  <c r="AE55" i="1" s="1"/>
  <c r="M56" i="1"/>
  <c r="P56" i="1"/>
  <c r="R56" i="1"/>
  <c r="S56" i="1" s="1"/>
  <c r="AD56" i="1"/>
  <c r="AE56" i="1" s="1"/>
  <c r="M57" i="1"/>
  <c r="P57" i="1"/>
  <c r="R57" i="1"/>
  <c r="S57" i="1" s="1"/>
  <c r="AD57" i="1"/>
  <c r="AE57" i="1" s="1"/>
  <c r="AF57" i="1" s="1"/>
  <c r="M58" i="1"/>
  <c r="P58" i="1"/>
  <c r="R58" i="1"/>
  <c r="S58" i="1" s="1"/>
  <c r="AD58" i="1"/>
  <c r="AE58" i="1" s="1"/>
  <c r="M59" i="1"/>
  <c r="P59" i="1"/>
  <c r="R59" i="1"/>
  <c r="S59" i="1" s="1"/>
  <c r="AD59" i="1"/>
  <c r="AE59" i="1" s="1"/>
  <c r="M60" i="1"/>
  <c r="P60" i="1"/>
  <c r="R60" i="1"/>
  <c r="S60" i="1" s="1"/>
  <c r="AD60" i="1"/>
  <c r="AE60" i="1" s="1"/>
  <c r="M61" i="1"/>
  <c r="P61" i="1"/>
  <c r="R61" i="1"/>
  <c r="S61" i="1" s="1"/>
  <c r="AD61" i="1"/>
  <c r="AE61" i="1" s="1"/>
  <c r="M62" i="1"/>
  <c r="P62" i="1"/>
  <c r="R62" i="1"/>
  <c r="S62" i="1" s="1"/>
  <c r="AD62" i="1"/>
  <c r="AE62" i="1" s="1"/>
  <c r="M63" i="1"/>
  <c r="P63" i="1"/>
  <c r="R63" i="1"/>
  <c r="S63" i="1" s="1"/>
  <c r="AD63" i="1"/>
  <c r="AE63" i="1" s="1"/>
  <c r="M46" i="1"/>
  <c r="P46" i="1"/>
  <c r="R46" i="1"/>
  <c r="S46" i="1" s="1"/>
  <c r="AD46" i="1"/>
  <c r="AE46" i="1" s="1"/>
  <c r="M47" i="1"/>
  <c r="P47" i="1"/>
  <c r="R47" i="1"/>
  <c r="S47" i="1" s="1"/>
  <c r="AD47" i="1"/>
  <c r="AE47" i="1" s="1"/>
  <c r="M48" i="1"/>
  <c r="P48" i="1"/>
  <c r="R48" i="1"/>
  <c r="S48" i="1" s="1"/>
  <c r="AD48" i="1"/>
  <c r="AE48" i="1" s="1"/>
  <c r="AF48" i="1" s="1"/>
  <c r="M49" i="1"/>
  <c r="P49" i="1"/>
  <c r="R49" i="1"/>
  <c r="S49" i="1" s="1"/>
  <c r="AD49" i="1"/>
  <c r="AE49" i="1" s="1"/>
  <c r="AF49" i="1" s="1"/>
  <c r="M50" i="1"/>
  <c r="P50" i="1"/>
  <c r="R50" i="1"/>
  <c r="S50" i="1" s="1"/>
  <c r="AD50" i="1"/>
  <c r="AE50" i="1" s="1"/>
  <c r="M51" i="1"/>
  <c r="P51" i="1"/>
  <c r="R51" i="1"/>
  <c r="S51" i="1" s="1"/>
  <c r="AD51" i="1"/>
  <c r="AE51" i="1" s="1"/>
  <c r="M45" i="1"/>
  <c r="P45" i="1"/>
  <c r="R45" i="1"/>
  <c r="S45" i="1" s="1"/>
  <c r="AD45" i="1"/>
  <c r="AE45" i="1" s="1"/>
  <c r="M39" i="1"/>
  <c r="P39" i="1"/>
  <c r="R39" i="1"/>
  <c r="S39" i="1" s="1"/>
  <c r="AD39" i="1"/>
  <c r="AE39" i="1" s="1"/>
  <c r="M40" i="1"/>
  <c r="P40" i="1"/>
  <c r="R40" i="1"/>
  <c r="S40" i="1" s="1"/>
  <c r="AD40" i="1"/>
  <c r="AE40" i="1" s="1"/>
  <c r="M41" i="1"/>
  <c r="P41" i="1"/>
  <c r="R41" i="1"/>
  <c r="S41" i="1" s="1"/>
  <c r="AD41" i="1"/>
  <c r="AE41" i="1" s="1"/>
  <c r="AF41" i="1" s="1"/>
  <c r="M42" i="1"/>
  <c r="P42" i="1"/>
  <c r="R42" i="1"/>
  <c r="S42" i="1" s="1"/>
  <c r="AD42" i="1"/>
  <c r="AE42" i="1" s="1"/>
  <c r="M43" i="1"/>
  <c r="P43" i="1"/>
  <c r="R43" i="1"/>
  <c r="S43" i="1" s="1"/>
  <c r="AD43" i="1"/>
  <c r="AE43" i="1" s="1"/>
  <c r="M44" i="1"/>
  <c r="P44" i="1"/>
  <c r="R44" i="1"/>
  <c r="S44" i="1" s="1"/>
  <c r="AD44" i="1"/>
  <c r="AE44" i="1" s="1"/>
  <c r="M29" i="1"/>
  <c r="P29" i="1"/>
  <c r="R29" i="1"/>
  <c r="S29" i="1" s="1"/>
  <c r="AD29" i="1"/>
  <c r="AE29" i="1" s="1"/>
  <c r="M30" i="1"/>
  <c r="P30" i="1"/>
  <c r="R30" i="1"/>
  <c r="S30" i="1" s="1"/>
  <c r="AD30" i="1"/>
  <c r="AE30" i="1" s="1"/>
  <c r="M31" i="1"/>
  <c r="P31" i="1"/>
  <c r="R31" i="1"/>
  <c r="S31" i="1" s="1"/>
  <c r="AD31" i="1"/>
  <c r="AE31" i="1" s="1"/>
  <c r="AF31" i="1" s="1"/>
  <c r="M32" i="1"/>
  <c r="P32" i="1"/>
  <c r="R32" i="1"/>
  <c r="S32" i="1" s="1"/>
  <c r="AD32" i="1"/>
  <c r="AE32" i="1" s="1"/>
  <c r="M33" i="1"/>
  <c r="P33" i="1"/>
  <c r="R33" i="1"/>
  <c r="S33" i="1" s="1"/>
  <c r="AD33" i="1"/>
  <c r="AE33" i="1" s="1"/>
  <c r="M34" i="1"/>
  <c r="P34" i="1"/>
  <c r="R34" i="1"/>
  <c r="S34" i="1" s="1"/>
  <c r="AD34" i="1"/>
  <c r="AE34" i="1" s="1"/>
  <c r="M35" i="1"/>
  <c r="P35" i="1"/>
  <c r="R35" i="1"/>
  <c r="S35" i="1" s="1"/>
  <c r="AD35" i="1"/>
  <c r="AE35" i="1" s="1"/>
  <c r="AF35" i="1" s="1"/>
  <c r="M36" i="1"/>
  <c r="P36" i="1"/>
  <c r="R36" i="1"/>
  <c r="S36" i="1" s="1"/>
  <c r="AD36" i="1"/>
  <c r="AE36" i="1" s="1"/>
  <c r="M37" i="1"/>
  <c r="P37" i="1"/>
  <c r="R37" i="1"/>
  <c r="S37" i="1" s="1"/>
  <c r="AD37" i="1"/>
  <c r="AE37" i="1" s="1"/>
  <c r="M38" i="1"/>
  <c r="P38" i="1"/>
  <c r="R38" i="1"/>
  <c r="S38" i="1" s="1"/>
  <c r="AD38" i="1"/>
  <c r="AE38" i="1" s="1"/>
  <c r="M24" i="1"/>
  <c r="P24" i="1"/>
  <c r="R24" i="1"/>
  <c r="S24" i="1" s="1"/>
  <c r="AD24" i="1"/>
  <c r="AE24" i="1" s="1"/>
  <c r="M25" i="1"/>
  <c r="P25" i="1"/>
  <c r="R25" i="1"/>
  <c r="S25" i="1" s="1"/>
  <c r="AD25" i="1"/>
  <c r="AE25" i="1" s="1"/>
  <c r="M26" i="1"/>
  <c r="P26" i="1"/>
  <c r="R26" i="1"/>
  <c r="S26" i="1" s="1"/>
  <c r="AD26" i="1"/>
  <c r="AE26" i="1" s="1"/>
  <c r="M27" i="1"/>
  <c r="P27" i="1"/>
  <c r="R27" i="1"/>
  <c r="S27" i="1" s="1"/>
  <c r="AD27" i="1"/>
  <c r="AE27" i="1" s="1"/>
  <c r="M28" i="1"/>
  <c r="P28" i="1"/>
  <c r="R28" i="1"/>
  <c r="S28" i="1" s="1"/>
  <c r="AD28" i="1"/>
  <c r="AE28" i="1" s="1"/>
  <c r="AG70" i="1" l="1"/>
  <c r="AF70" i="1"/>
  <c r="AF71" i="1"/>
  <c r="AG71" i="1"/>
  <c r="AF69" i="1"/>
  <c r="AG69" i="1"/>
  <c r="AG67" i="1"/>
  <c r="AF67" i="1"/>
  <c r="AF68" i="1"/>
  <c r="AG68" i="1"/>
  <c r="AF66" i="1"/>
  <c r="AG66" i="1"/>
  <c r="AF65" i="1"/>
  <c r="AG65" i="1"/>
  <c r="AF52" i="1"/>
  <c r="AG52" i="1"/>
  <c r="AH52" i="1" s="1"/>
  <c r="AF50" i="1"/>
  <c r="AG50" i="1"/>
  <c r="AH50" i="1" s="1"/>
  <c r="AG63" i="1"/>
  <c r="AI63" i="1" s="1"/>
  <c r="AJ63" i="1" s="1"/>
  <c r="AF63" i="1"/>
  <c r="AF64" i="1"/>
  <c r="AG64" i="1"/>
  <c r="AF59" i="1"/>
  <c r="AG59" i="1"/>
  <c r="AH59" i="1" s="1"/>
  <c r="AF54" i="1"/>
  <c r="AG54" i="1"/>
  <c r="AH54" i="1" s="1"/>
  <c r="AF61" i="1"/>
  <c r="AG61" i="1"/>
  <c r="AF60" i="1"/>
  <c r="AG60" i="1"/>
  <c r="AF58" i="1"/>
  <c r="AG58" i="1"/>
  <c r="AF56" i="1"/>
  <c r="AG56" i="1"/>
  <c r="AG62" i="1"/>
  <c r="AF62" i="1"/>
  <c r="AF55" i="1"/>
  <c r="AG55" i="1"/>
  <c r="AF53" i="1"/>
  <c r="AG53" i="1"/>
  <c r="AG57" i="1"/>
  <c r="AG46" i="1"/>
  <c r="AF46" i="1"/>
  <c r="AF47" i="1"/>
  <c r="AG47" i="1"/>
  <c r="AF51" i="1"/>
  <c r="AG51" i="1"/>
  <c r="AG48" i="1"/>
  <c r="AG49" i="1"/>
  <c r="AG45" i="1"/>
  <c r="AF45" i="1"/>
  <c r="AG42" i="1"/>
  <c r="AF42" i="1"/>
  <c r="AF43" i="1"/>
  <c r="AG43" i="1"/>
  <c r="AF39" i="1"/>
  <c r="AG39" i="1"/>
  <c r="AF37" i="1"/>
  <c r="AG37" i="1"/>
  <c r="AH37" i="1" s="1"/>
  <c r="AF44" i="1"/>
  <c r="AG44" i="1"/>
  <c r="AF40" i="1"/>
  <c r="AG40" i="1"/>
  <c r="AG41" i="1"/>
  <c r="AF38" i="1"/>
  <c r="AG38" i="1"/>
  <c r="AF33" i="1"/>
  <c r="AG33" i="1"/>
  <c r="AF36" i="1"/>
  <c r="AG36" i="1"/>
  <c r="AF34" i="1"/>
  <c r="AG34" i="1"/>
  <c r="AF29" i="1"/>
  <c r="AG29" i="1"/>
  <c r="AF30" i="1"/>
  <c r="AG30" i="1"/>
  <c r="AG32" i="1"/>
  <c r="AF32" i="1"/>
  <c r="AG31" i="1"/>
  <c r="AG35" i="1"/>
  <c r="AF28" i="1"/>
  <c r="AG28" i="1"/>
  <c r="AF25" i="1"/>
  <c r="AG25" i="1"/>
  <c r="AF27" i="1"/>
  <c r="AG27" i="1"/>
  <c r="AF26" i="1"/>
  <c r="AG26" i="1"/>
  <c r="AF24" i="1"/>
  <c r="AG24" i="1"/>
  <c r="AD23" i="1"/>
  <c r="AE23" i="1" s="1"/>
  <c r="R23" i="1"/>
  <c r="S23" i="1" s="1"/>
  <c r="P23" i="1"/>
  <c r="M23" i="1"/>
  <c r="AD22" i="1"/>
  <c r="AE22" i="1" s="1"/>
  <c r="R22" i="1"/>
  <c r="S22" i="1" s="1"/>
  <c r="P22" i="1"/>
  <c r="M22" i="1"/>
  <c r="AD16" i="1"/>
  <c r="AE16" i="1" s="1"/>
  <c r="R16" i="1"/>
  <c r="S16" i="1" s="1"/>
  <c r="P16" i="1"/>
  <c r="M16" i="1"/>
  <c r="AD14" i="1"/>
  <c r="AE14" i="1" s="1"/>
  <c r="R14" i="1"/>
  <c r="S14" i="1" s="1"/>
  <c r="P14" i="1"/>
  <c r="M14" i="1"/>
  <c r="AD13" i="1"/>
  <c r="AE13" i="1" s="1"/>
  <c r="R13" i="1"/>
  <c r="S13" i="1" s="1"/>
  <c r="P13" i="1"/>
  <c r="M13" i="1"/>
  <c r="AD11" i="1"/>
  <c r="AE11" i="1" s="1"/>
  <c r="R11" i="1"/>
  <c r="S11" i="1" s="1"/>
  <c r="P11" i="1"/>
  <c r="M11" i="1"/>
  <c r="AD9" i="1"/>
  <c r="AE9" i="1" s="1"/>
  <c r="R9" i="1"/>
  <c r="S9" i="1" s="1"/>
  <c r="P9" i="1"/>
  <c r="M9" i="1"/>
  <c r="AH63" i="1" l="1"/>
  <c r="AH71" i="1"/>
  <c r="AI71" i="1"/>
  <c r="AJ71" i="1" s="1"/>
  <c r="AH70" i="1"/>
  <c r="AI70" i="1"/>
  <c r="AJ70" i="1" s="1"/>
  <c r="AI54" i="1"/>
  <c r="AJ54" i="1" s="1"/>
  <c r="AH68" i="1"/>
  <c r="AI68" i="1"/>
  <c r="AJ68" i="1" s="1"/>
  <c r="AH67" i="1"/>
  <c r="AI67" i="1"/>
  <c r="AJ67" i="1" s="1"/>
  <c r="AI69" i="1"/>
  <c r="AJ69" i="1" s="1"/>
  <c r="AH69" i="1"/>
  <c r="AI50" i="1"/>
  <c r="AJ50" i="1" s="1"/>
  <c r="AI59" i="1"/>
  <c r="AJ59" i="1" s="1"/>
  <c r="AI37" i="1"/>
  <c r="AJ37" i="1" s="1"/>
  <c r="AH65" i="1"/>
  <c r="AI65" i="1"/>
  <c r="AJ65" i="1" s="1"/>
  <c r="AH66" i="1"/>
  <c r="AI66" i="1"/>
  <c r="AJ66" i="1" s="1"/>
  <c r="AH64" i="1"/>
  <c r="AI64" i="1"/>
  <c r="AJ64" i="1" s="1"/>
  <c r="AI52" i="1"/>
  <c r="AJ52" i="1" s="1"/>
  <c r="AH57" i="1"/>
  <c r="AI57" i="1"/>
  <c r="AJ57" i="1" s="1"/>
  <c r="AH62" i="1"/>
  <c r="AI62" i="1"/>
  <c r="AJ62" i="1" s="1"/>
  <c r="AH53" i="1"/>
  <c r="AI53" i="1"/>
  <c r="AJ53" i="1" s="1"/>
  <c r="AH60" i="1"/>
  <c r="AI60" i="1"/>
  <c r="AJ60" i="1" s="1"/>
  <c r="AH55" i="1"/>
  <c r="AI55" i="1"/>
  <c r="AJ55" i="1" s="1"/>
  <c r="AI56" i="1"/>
  <c r="AJ56" i="1" s="1"/>
  <c r="AH56" i="1"/>
  <c r="AI61" i="1"/>
  <c r="AJ61" i="1" s="1"/>
  <c r="AH61" i="1"/>
  <c r="AH58" i="1"/>
  <c r="AI58" i="1"/>
  <c r="AJ58" i="1" s="1"/>
  <c r="AH49" i="1"/>
  <c r="AI49" i="1"/>
  <c r="AJ49" i="1" s="1"/>
  <c r="AI48" i="1"/>
  <c r="AJ48" i="1" s="1"/>
  <c r="AH48" i="1"/>
  <c r="AH51" i="1"/>
  <c r="AI51" i="1"/>
  <c r="AJ51" i="1" s="1"/>
  <c r="AH47" i="1"/>
  <c r="AI47" i="1"/>
  <c r="AJ47" i="1" s="1"/>
  <c r="AH46" i="1"/>
  <c r="AI46" i="1"/>
  <c r="AJ46" i="1" s="1"/>
  <c r="AH45" i="1"/>
  <c r="AI45" i="1"/>
  <c r="AJ45" i="1" s="1"/>
  <c r="AH39" i="1"/>
  <c r="AI39" i="1"/>
  <c r="AJ39" i="1" s="1"/>
  <c r="AH41" i="1"/>
  <c r="AI41" i="1"/>
  <c r="AJ41" i="1" s="1"/>
  <c r="AH40" i="1"/>
  <c r="AI40" i="1"/>
  <c r="AJ40" i="1" s="1"/>
  <c r="AH43" i="1"/>
  <c r="AI43" i="1"/>
  <c r="AJ43" i="1" s="1"/>
  <c r="AI44" i="1"/>
  <c r="AJ44" i="1" s="1"/>
  <c r="AH44" i="1"/>
  <c r="AH42" i="1"/>
  <c r="AI42" i="1"/>
  <c r="AJ42" i="1" s="1"/>
  <c r="AH36" i="1"/>
  <c r="AI36" i="1"/>
  <c r="AJ36" i="1" s="1"/>
  <c r="AH30" i="1"/>
  <c r="AI30" i="1"/>
  <c r="AJ30" i="1" s="1"/>
  <c r="AI31" i="1"/>
  <c r="AJ31" i="1" s="1"/>
  <c r="AH31" i="1"/>
  <c r="AH35" i="1"/>
  <c r="AI35" i="1"/>
  <c r="AJ35" i="1" s="1"/>
  <c r="AI34" i="1"/>
  <c r="AJ34" i="1" s="1"/>
  <c r="AH34" i="1"/>
  <c r="AH33" i="1"/>
  <c r="AI33" i="1"/>
  <c r="AJ33" i="1" s="1"/>
  <c r="AH32" i="1"/>
  <c r="AI32" i="1"/>
  <c r="AJ32" i="1" s="1"/>
  <c r="AH29" i="1"/>
  <c r="AI29" i="1"/>
  <c r="AJ29" i="1" s="1"/>
  <c r="AH38" i="1"/>
  <c r="AI38" i="1"/>
  <c r="AJ38" i="1" s="1"/>
  <c r="AH25" i="1"/>
  <c r="AI25" i="1"/>
  <c r="AJ25" i="1" s="1"/>
  <c r="AH24" i="1"/>
  <c r="AI24" i="1"/>
  <c r="AJ24" i="1" s="1"/>
  <c r="AI26" i="1"/>
  <c r="AJ26" i="1" s="1"/>
  <c r="AH26" i="1"/>
  <c r="AI28" i="1"/>
  <c r="AJ28" i="1" s="1"/>
  <c r="AH28" i="1"/>
  <c r="AI27" i="1"/>
  <c r="AJ27" i="1" s="1"/>
  <c r="AH27" i="1"/>
  <c r="AG23" i="1"/>
  <c r="AF23" i="1"/>
  <c r="AG22" i="1"/>
  <c r="AF22" i="1"/>
  <c r="AG16" i="1"/>
  <c r="AF16" i="1"/>
  <c r="AG14" i="1"/>
  <c r="AF14" i="1"/>
  <c r="AG13" i="1"/>
  <c r="AF13" i="1"/>
  <c r="AG11" i="1"/>
  <c r="AF11" i="1"/>
  <c r="AF9" i="1"/>
  <c r="AG9" i="1"/>
  <c r="AH23" i="1" l="1"/>
  <c r="AI23" i="1"/>
  <c r="AJ23" i="1" s="1"/>
  <c r="AH22" i="1"/>
  <c r="AI22" i="1"/>
  <c r="AJ22" i="1" s="1"/>
  <c r="AH16" i="1"/>
  <c r="AI16" i="1"/>
  <c r="AJ16" i="1" s="1"/>
  <c r="AI14" i="1"/>
  <c r="AJ14" i="1" s="1"/>
  <c r="AH14" i="1"/>
  <c r="AI13" i="1"/>
  <c r="AJ13" i="1" s="1"/>
  <c r="AH13" i="1"/>
  <c r="AI11" i="1"/>
  <c r="AJ11" i="1" s="1"/>
  <c r="AH11" i="1"/>
  <c r="AI9" i="1"/>
  <c r="AJ9" i="1" s="1"/>
  <c r="AH9" i="1"/>
  <c r="AD17" i="1" l="1"/>
  <c r="AE17" i="1" s="1"/>
  <c r="R17" i="1"/>
  <c r="S17" i="1" s="1"/>
  <c r="P17" i="1"/>
  <c r="M17" i="1"/>
  <c r="AG17" i="1" l="1"/>
  <c r="AF17" i="1"/>
  <c r="AI17" i="1" l="1"/>
  <c r="AJ17" i="1" s="1"/>
  <c r="AH17" i="1"/>
  <c r="AD21" i="1" l="1"/>
  <c r="AE21" i="1" s="1"/>
  <c r="R21" i="1"/>
  <c r="S21" i="1" s="1"/>
  <c r="P21" i="1"/>
  <c r="M21" i="1"/>
  <c r="AD20" i="1"/>
  <c r="AE20" i="1" s="1"/>
  <c r="R20" i="1"/>
  <c r="S20" i="1" s="1"/>
  <c r="P20" i="1"/>
  <c r="M20" i="1"/>
  <c r="AD19" i="1"/>
  <c r="AE19" i="1" s="1"/>
  <c r="R19" i="1"/>
  <c r="S19" i="1" s="1"/>
  <c r="P19" i="1"/>
  <c r="M19" i="1"/>
  <c r="AD18" i="1"/>
  <c r="AE18" i="1" s="1"/>
  <c r="R18" i="1"/>
  <c r="S18" i="1" s="1"/>
  <c r="P18" i="1"/>
  <c r="M18" i="1"/>
  <c r="AD12" i="1"/>
  <c r="AE12" i="1" s="1"/>
  <c r="R12" i="1"/>
  <c r="S12" i="1" s="1"/>
  <c r="P12" i="1"/>
  <c r="M12" i="1"/>
  <c r="AD10" i="1"/>
  <c r="AE10" i="1" s="1"/>
  <c r="R10" i="1"/>
  <c r="S10" i="1" s="1"/>
  <c r="P10" i="1"/>
  <c r="M10" i="1"/>
  <c r="AD8" i="1"/>
  <c r="AE8" i="1" s="1"/>
  <c r="R8" i="1"/>
  <c r="S8" i="1" s="1"/>
  <c r="P8" i="1"/>
  <c r="M8" i="1"/>
  <c r="AG21" i="1" l="1"/>
  <c r="AF21" i="1"/>
  <c r="AG20" i="1"/>
  <c r="AF20" i="1"/>
  <c r="AG19" i="1"/>
  <c r="AF19" i="1"/>
  <c r="AG18" i="1"/>
  <c r="AF18" i="1"/>
  <c r="AG12" i="1"/>
  <c r="AF12" i="1"/>
  <c r="AG10" i="1"/>
  <c r="AF10" i="1"/>
  <c r="AG8" i="1"/>
  <c r="AF8" i="1"/>
  <c r="AI21" i="1" l="1"/>
  <c r="AJ21" i="1" s="1"/>
  <c r="AH21" i="1"/>
  <c r="AI20" i="1"/>
  <c r="AJ20" i="1" s="1"/>
  <c r="AH20" i="1"/>
  <c r="AI19" i="1"/>
  <c r="AJ19" i="1" s="1"/>
  <c r="AH19" i="1"/>
  <c r="AI18" i="1"/>
  <c r="AJ18" i="1" s="1"/>
  <c r="AH18" i="1"/>
  <c r="AI12" i="1"/>
  <c r="AJ12" i="1" s="1"/>
  <c r="AH12" i="1"/>
  <c r="AH10" i="1"/>
  <c r="AI10" i="1"/>
  <c r="AJ10" i="1" s="1"/>
  <c r="AI8" i="1"/>
  <c r="AJ8" i="1" s="1"/>
  <c r="AH8" i="1"/>
</calcChain>
</file>

<file path=xl/sharedStrings.xml><?xml version="1.0" encoding="utf-8"?>
<sst xmlns="http://schemas.openxmlformats.org/spreadsheetml/2006/main" count="1711" uniqueCount="463">
  <si>
    <t>Mappatura processi / attività</t>
  </si>
  <si>
    <t>Identificazione, analisi e valutazione del rischio</t>
  </si>
  <si>
    <t>Trattamento del rischio</t>
  </si>
  <si>
    <t>Area di rischio</t>
  </si>
  <si>
    <t>Tipologia di area
(generale/specifica)</t>
  </si>
  <si>
    <t>Processo</t>
  </si>
  <si>
    <t>Attività sensibile</t>
  </si>
  <si>
    <t>Funzioni / Direzioni aziendali responsabili</t>
  </si>
  <si>
    <t>Owner</t>
  </si>
  <si>
    <t>ID 
Evento rischioso</t>
  </si>
  <si>
    <t>Evento rischioso</t>
  </si>
  <si>
    <t xml:space="preserve">Fattori abilitanti </t>
  </si>
  <si>
    <t>Controlli a presidio esistenti</t>
  </si>
  <si>
    <t>Indicatori di rischio</t>
  </si>
  <si>
    <t>IMPATTO 
(Reputazionale, Economico, Valori Etici)</t>
  </si>
  <si>
    <t>Giudizio sintetico impatto</t>
  </si>
  <si>
    <t>Giudizio sintetico probabilità lorda</t>
  </si>
  <si>
    <t>Rischio inerente</t>
  </si>
  <si>
    <t>Fattori di mitigazione del rischio</t>
  </si>
  <si>
    <t>Status fattori di mitigazione del rischio</t>
  </si>
  <si>
    <t>Adeguatezza fattori di mitigazione del rischio</t>
  </si>
  <si>
    <t>Probabilità netta</t>
  </si>
  <si>
    <t>Rischio residuo</t>
  </si>
  <si>
    <t xml:space="preserve">Giudizio sintetico complessivo sul livello di rischio residuo </t>
  </si>
  <si>
    <t>Assenza di interesse "esterno"</t>
  </si>
  <si>
    <t>Assenza di discrez.tà del decisore interno alla PA</t>
  </si>
  <si>
    <t>Assenza di eventi corruttivi in passato nel processo/ attività esaminata</t>
  </si>
  <si>
    <t>Trasparenza del processo decisionale</t>
  </si>
  <si>
    <t>Livello di coll.one del resp. del processo o dell'attività nella costr., agg.to e monitor. del Piano</t>
  </si>
  <si>
    <t>Attuazione di oltre il 50% delle misure di trattamento previste</t>
  </si>
  <si>
    <t>Segr.ne dei compiti</t>
  </si>
  <si>
    <t>Tracciab. del processo</t>
  </si>
  <si>
    <t>Formal.one nel sistema normativo aziendale</t>
  </si>
  <si>
    <t>Arch.one della docum.one</t>
  </si>
  <si>
    <t>LIVELLO IMPATTO 
Misura quantitativa</t>
  </si>
  <si>
    <t>LIVELLO IMPATTO 
Misura qualitativa</t>
  </si>
  <si>
    <t>LIVELLO PROBABILITA' LORDA
Misura quantitativa</t>
  </si>
  <si>
    <t>LIVELLO PROBABILITA' LORDA
Misura qualitativa</t>
  </si>
  <si>
    <t>RISCHIO INERENTE
Misura quantitativa</t>
  </si>
  <si>
    <t>RISCHIO INERENTE
Misura qualitativa</t>
  </si>
  <si>
    <t>Misura quantitativa</t>
  </si>
  <si>
    <t>Misura qualitativa</t>
  </si>
  <si>
    <t>LIVELLO PROBABILITA' NETTA
Misure quantitativa</t>
  </si>
  <si>
    <t>LIVELLO PROBABILITA' NETTA
Misure qualitativa</t>
  </si>
  <si>
    <t>LIVELLO RISCHIO RESIDUO
Misure quantitativa</t>
  </si>
  <si>
    <t>LIVELLO RISCHIO RESIDUO
Misure qualitativa</t>
  </si>
  <si>
    <t>-</t>
  </si>
  <si>
    <t>L’impatto si ritiene basso in quanto l’eventuale verificarsi dell’evento rischioso causerebbe conseguenze moderate, in termini economici, operativi e reputazionali, per la Società</t>
  </si>
  <si>
    <t>SI</t>
  </si>
  <si>
    <t>NO</t>
  </si>
  <si>
    <t>L’impatto si ritiene medio in quanto l’eventuale verificarsi dell’evento rischioso causerebbe conseguenze non gravi, in termini economici, operativi e reputazionali per la Società</t>
  </si>
  <si>
    <t>Specifica</t>
  </si>
  <si>
    <t>- Assenza di formalizzazione all'interno del sistema normativo aziendale
- Errore operativo
- Accordi illeciti</t>
  </si>
  <si>
    <t>Fattori abilitanti</t>
  </si>
  <si>
    <t>Generale</t>
  </si>
  <si>
    <t>RUO_1.1</t>
  </si>
  <si>
    <t>RUO_1.2</t>
  </si>
  <si>
    <t>RUO_1.4</t>
  </si>
  <si>
    <t>RUO_1.5</t>
  </si>
  <si>
    <t>RUO_2.3</t>
  </si>
  <si>
    <t>Gestione delle entrate, delle spese e del patrimonio</t>
  </si>
  <si>
    <t>Contratti pubblici</t>
  </si>
  <si>
    <t>Ciclo passivo</t>
  </si>
  <si>
    <t>ACQ_1.1</t>
  </si>
  <si>
    <t>ACQ_2.2</t>
  </si>
  <si>
    <t>ACQ_2.4</t>
  </si>
  <si>
    <t>Incarichi e nomine</t>
  </si>
  <si>
    <t>Attribuzione di incarichi e nomine</t>
  </si>
  <si>
    <t>CONS_1.1</t>
  </si>
  <si>
    <t>CONS_1.3</t>
  </si>
  <si>
    <t>Controlli, verifiche, ispezioni e sanzioni</t>
  </si>
  <si>
    <t>Gestione dei rapporti con i soggetti appartenenti alla Pubblica Amministrazione</t>
  </si>
  <si>
    <t>L’impatto si ritiene grave in quanto l’eventuale verificarsi dell’evento rischioso causerebbe conseguenze gravi, in termini economici, operativi e reputazionali, per la Società</t>
  </si>
  <si>
    <t>- Scarsa conoscenza della normativa
- Assenza di formalizzazione all'interno del sistema normativo aziendale
- Assenza di segregazione dei compiti
- Errore operativo
- Accordi illeciti</t>
  </si>
  <si>
    <t>- Mancato rispetto delle regole procedurali interne
- Errore operativo
- Accordi illeciti</t>
  </si>
  <si>
    <t>Gestione dei rapporti con i funzionari pubblici nell'ambito dello svolgimento delle attività aziendali di natura operativa, anche in occasione di verifiche, ispezioni e accertamenti quali, a titolo esemplificativo e non esaustivo:
- Guardia di Finanza ed Enti competenti in materia fiscale e tributaria;
- Corte dei Conti, Agenzia delle Entrate - Riscossione e, in linea di principio, Amministrazione finanziaria per l'invio di dichiarazioni ed altri adempimenti obbligatori;
- INPS, INAIL, Ispettorato del Lavoro per gli adempimenti in materia di gestione del personale.</t>
  </si>
  <si>
    <t>Responsabile Amministrazione &amp; Finanza</t>
  </si>
  <si>
    <t xml:space="preserve">- MOG ex d.lgs. 231/01 di EUR TEL S.r.l.
- PTPCT ex l. 190/12 di EUR TEL S.r.l.
- Codice Etico di EUR TEL S.r.l.
</t>
  </si>
  <si>
    <t>Trasversale a tutte le Funzioni</t>
  </si>
  <si>
    <t>L'evento si ritiene poco probabile in quanto la Società stipula contratti di durata con una frequenza annuale</t>
  </si>
  <si>
    <t>ACQ_2.1</t>
  </si>
  <si>
    <t xml:space="preserve">Impropria esecuzione del processo di selezione dei fornitori, allo scopo di favorire uno specifico fornitore </t>
  </si>
  <si>
    <t>ACQ_2.6</t>
  </si>
  <si>
    <t xml:space="preserve">Imparziale definizione del capitolato tecnico per agevolare la partecipazione di uno specifico operatore economico </t>
  </si>
  <si>
    <t>Utilizzo improprio degli acquisti di urgenza</t>
  </si>
  <si>
    <t>Mancato rispetto del principio di rotazione</t>
  </si>
  <si>
    <t>RUP</t>
  </si>
  <si>
    <t>Limitata pubblicazione dei dati dell'affidamento in violazione della normativa in materia di trasparenza</t>
  </si>
  <si>
    <t>ACQ_5.2</t>
  </si>
  <si>
    <t>Impropria verifica della regolarità delle prestazioni effettuate dal fornitore al fine di evitare l'applicazione di penali o la risoluzione del contratto a favore del fornitore</t>
  </si>
  <si>
    <t>ACQ_6.1</t>
  </si>
  <si>
    <t>Rilascio del certificato di regolare esecuzione del contratto a fronte di una prestazione non resa secondo quanto dedotto nel contratto</t>
  </si>
  <si>
    <t>L'evento si ritiene poco probabile in quanto il certificato di regolare esecuzione delle prestazioni viene richiesto dai fornitori raramente</t>
  </si>
  <si>
    <t>Mancata denuncia di difformità e vizi dell'opera</t>
  </si>
  <si>
    <t>L'evento si ritiene molto probabile in quanto la Società effettua pagamenti con una frequenza mensile</t>
  </si>
  <si>
    <t>Autorizzazione al pagamento di fatture fittizie o collegate a prestazioni realmente non eseguiti</t>
  </si>
  <si>
    <t>Individuazione di esigenze di acquisto tramite elaborazione di Richieste di Acquisto non rappresentative degli effettivi fabbisogni della Società</t>
  </si>
  <si>
    <t>- MOG ex d.lgs. 231/01 di EUR TEL S.r.l.
- PTPCT ex l. 190/12 di EUR TEL S.r.l.
- Codice Etico di EUR TEL S.r.l.</t>
  </si>
  <si>
    <t>CONS_1.2</t>
  </si>
  <si>
    <t>Impropria esecuzione del processo di selezione del consulente/professionista, allo scopo di favorire uno specifico consulente/professionista</t>
  </si>
  <si>
    <t>CONS_2.1</t>
  </si>
  <si>
    <t>Impropria predisposizione ed approvazione del contratto allo scopo di favorire uno specifico consulente/professionista</t>
  </si>
  <si>
    <t>CONS_3.1</t>
  </si>
  <si>
    <t>Impropria verifica di inadempienze contrattuali al fine di evitare l’applicazione di penali o la risoluzione del contratto a favore del consulente / professionista</t>
  </si>
  <si>
    <t>Commerciale e Marketing</t>
  </si>
  <si>
    <t>Ciclo attivo</t>
  </si>
  <si>
    <t>Amministrazione e Finanza</t>
  </si>
  <si>
    <t>Amministrazione &amp; Finanza</t>
  </si>
  <si>
    <t>COM_2.1</t>
  </si>
  <si>
    <t>Mancata e/o improprio inserimento dei dati del contratto nel sistema contabile al fine di favorire interessi particolari</t>
  </si>
  <si>
    <t>L'evento si ritiene probabile in quanto l'inserimento dei dati contabili dei contratti nel  sistema contabile viene effettuato con una frequenza trimestrale</t>
  </si>
  <si>
    <t>Emissione di fatture in difformità alle scadenze contrattualmente previste</t>
  </si>
  <si>
    <t>L'evento si ritiene probabile in quanto l'attività di emissione delle fatture viene effettuata con una frequenza trimestrale</t>
  </si>
  <si>
    <t>Mancata e/o impropria attività di verifica dello stato dei crediti scaduti, ostacolando la procedura di recupero al fine di favorire interessi particolari</t>
  </si>
  <si>
    <t>L'evento si ritiene probabile in quanto l'attività di verifica dello stato dei crediti scaduti viene effettuato con una frequenza trimestrale</t>
  </si>
  <si>
    <t>L'evento si ritiene poco probabile in quanto, stante l'esiguo numero di crediti scaduti, l'attività di sollecito viene effettuata con una frequenza annuale</t>
  </si>
  <si>
    <t>AMM_1.1</t>
  </si>
  <si>
    <t>- Assenza di formalizzazione all'interno del sistema normativo aziendale
- Assenza di segregazione dei compiti
- Errore operativo
- Accordi illeciti</t>
  </si>
  <si>
    <t>L'evento si ritiene molto probabile in quanto l'attività viene effettuata con una frequenza più che mensile</t>
  </si>
  <si>
    <t>AMM_1.2</t>
  </si>
  <si>
    <t>Registrazioni contabili non veritiere e/o tempestive strumentali al perseguimento di finalità illecite</t>
  </si>
  <si>
    <t>L'evento si ritiene molto probabile in quanto l'attività viene effettuata con una frequenza mensile</t>
  </si>
  <si>
    <t>AMM_1.3</t>
  </si>
  <si>
    <t>Impropria gestione dei pagamenti, al fine di favorire soggetti interni/esterni alla Società</t>
  </si>
  <si>
    <t>AMM_1.4</t>
  </si>
  <si>
    <t>Esecuzione di pagamenti verso fornitori non presenti in anagrafica</t>
  </si>
  <si>
    <t>Consulente esterno
Responsabile Amministrazione &amp; Finanza</t>
  </si>
  <si>
    <t>AMM_2.1</t>
  </si>
  <si>
    <t>Impropria determinazione delle imposte dirette e indirette mediante il pagamento di imposte inferiori rispetto al dovuto</t>
  </si>
  <si>
    <t>Gestione del personale</t>
  </si>
  <si>
    <t>Gestione delle Risorse Umane</t>
  </si>
  <si>
    <t>Impropria pianificazione del fabbisogno annuale delle assunzioni al fine di sostenere future richieste di assunzione in corso d'anno non necessarie.</t>
  </si>
  <si>
    <t>L'evento si ritiene poco probabile anche in considerazione del fatto che la Società non assume dipendenti da svariati anni</t>
  </si>
  <si>
    <t>Inadeguata e/o mancata definizione di criteri e modalità di selezione e valutazione corrispondenti alle esigenze della Società e alle caratteristiche richieste per il ruolo da ricoprire.</t>
  </si>
  <si>
    <t>Impropria identificazione del livello retributivo e dell'inquadramento contrattuale della risorsa selezionata.</t>
  </si>
  <si>
    <t>Responsabile Amministrazione &amp; Finanza
Responsabile di Funzione/Amministratore Unico
Consulente esterno</t>
  </si>
  <si>
    <t>RUO_2.1</t>
  </si>
  <si>
    <t>L'evento si ritiene molto probabile in quanto la rilevazione delle presenze viene effettuata con una frequenza più che mensile</t>
  </si>
  <si>
    <t>Amministrazione &amp; Finanza
Amministratore Unico</t>
  </si>
  <si>
    <t>Non corretta gestione del fascicolo del dipendente</t>
  </si>
  <si>
    <t>L'evento si ritiene molto probabile in quanto la gestione del fascicolo del dipendente viene effettuata con una frequenza mensile</t>
  </si>
  <si>
    <t>Autorizzazione allo svolgimento di incarichi extra istituzionali ai dipendenti in violazione della normativa e/o favorendo il verificarsi di situazioni di conflitto di interessi a danno della Società</t>
  </si>
  <si>
    <t>L'evento si ritiene poco probabile in quanto i dipendenti della Società non svolgono incarichi extra istituzionali</t>
  </si>
  <si>
    <t>Non corretta gestione delle busta paga dei dipendenti (imputazione ferie, retribuzione, detrazioni)</t>
  </si>
  <si>
    <t>L'evento si ritiene molto probabile in quanto la Società provvede all'elaborazione delle buste paga dei dipendenti con una frequenza mensile</t>
  </si>
  <si>
    <t xml:space="preserve">Impropria gestione amministrativa del personale  (versamento contributi previdenziali, accantonamento TFR), al fine di favorire una specifica risorsa e/o creare provviste di denaro per fini corruttivi. </t>
  </si>
  <si>
    <t>Impropria definizione del Piano di formazione, informazione, al fine di sostenere future richieste formative in corso d'anno non necessarie.</t>
  </si>
  <si>
    <t>L'evento si ritiene poco probabile in quanto la Società provvede all'elaborazione del Piano di formazione con una frequenza annuale</t>
  </si>
  <si>
    <t>Mancata richiesta di feedback al dipendente che ha seguito un corso di formazione pagato dalla Società sulla qualità della formazione ricevuta</t>
  </si>
  <si>
    <t>L'evento si ritiene poco probabile in quanto i dipendenti della Società seguono corsi di formazione con una frequenza annuale</t>
  </si>
  <si>
    <t>Relazioni Esterne</t>
  </si>
  <si>
    <t>Gestione delle relazioni esterne</t>
  </si>
  <si>
    <t>REL_1.1</t>
  </si>
  <si>
    <t>Ricevimento di regali da parte di dipendenti al fine di deviare il perseguimento del fine istituzionale della Società</t>
  </si>
  <si>
    <t>Adempimenti societari</t>
  </si>
  <si>
    <t>Gestione degli adempimenti societari</t>
  </si>
  <si>
    <t>SOC_1.2</t>
  </si>
  <si>
    <t>Mancata o non corretta tenuta dei libri sociali e dei verbali ivi contenuti, al fine di impedire od ostacolare lo svolgimento di eventuali attività di controllo (socio, società di revisione/Collegio Sindacale, soggetti terzi)</t>
  </si>
  <si>
    <t>Accesso ai libri sociali da parte di soggetti non autorizzati</t>
  </si>
  <si>
    <t>RPA_1.1</t>
  </si>
  <si>
    <t>Induzione di un soggetto ispettore ad omettere o ritardare ovvero compiere un atto contrario ai propri doveri di ufficio</t>
  </si>
  <si>
    <t>RPA_1.2</t>
  </si>
  <si>
    <t>Impropria gestione dei rapporti di qualsiasi natura (contatti, incontri, attività negoziali, ispezioni, etc) intrattenuti con esponenti della PA/Autorità di Vigilanza al fine di favorire soggetti interni/esterni alla Società</t>
  </si>
  <si>
    <t>- Scarsa regolamentazione all'interno del sistema normativo aziendale
- Errore operativo
- Accordi illeciti</t>
  </si>
  <si>
    <t>Gestione degli omaggi e regalie. Nello specifico:
- ricevimento da parte di soggetti dipendenti dall'azienda di regalie;
- concessione di regalie verso soggetti esterni</t>
  </si>
  <si>
    <t>Selezione e assunzione del personale (rilevazione fabbisogno, definizione dei requisiti di ammissione, pubblicazione avviso di selezione, valutazione dei candidati, contrattualizzazione del candidato selezionato). Nello specifico:
- Rilevazione fabbisogno</t>
  </si>
  <si>
    <t>Selezione e assunzione del personale (rilevazione fabbisogno, definizione dei requisiti di ammissione, pubblicazione avviso di selezione, valutazione dei candidati, contrattualizzazione del candidato selezionato). Nello specifico:
- Definizione dei requisiti di ammissione</t>
  </si>
  <si>
    <t>Selezione e assunzione del personale (rilevazione fabbisogno, definizione dei requisiti di ammissione, pubblicazione avviso di selezione, valutazione dei candidati, contrattualizzazione del candidato selezionato). Nello specifico:
-Contrattualizzazione del candidato selezionato</t>
  </si>
  <si>
    <t>Selezione e assunzione del personale (rilevazione fabbisogno, definizione dei requisiti di ammissione, pubblicazione avviso di selezione, valutazione dei candidati, contrattualizzazione del candidato selezionato). Nello specifico:
-Pubblicazione avviso di selezione</t>
  </si>
  <si>
    <t>Selezione e assunzione del personale (rilevazione fabbisogno, definizione dei requisiti di ammissione, pubblicazione avviso di selezione, valutazione dei candidati, contrattualizzazione del candidato selezionato). Nello specifico:
-Valutazione dei candidati</t>
  </si>
  <si>
    <t>Gestione del personale (gestione delle presenze-permessi-ferie e straordinari, autorizzazione allo svolgimento di incarichi extra istituzionali). Nello specifico:
- Autorizzazione allo svolgimento di incarichi extra istituzionali</t>
  </si>
  <si>
    <t>Gestione del personale (gestione delle presenze/permessi/ferie e straordinari, autorizzazione allo svolgimento di incarichi extra istituzionali). Nello specifico:
- Gestione delle presenze/permessi/ferie e straordinari</t>
  </si>
  <si>
    <t>Formazione del personale (gestione dei corsi di formazione erogati al personale)</t>
  </si>
  <si>
    <t>Mancata pubblicazione dell'avviso di selezione del personale sul sito isituzionale</t>
  </si>
  <si>
    <t>Impropria valutazione delle candidature pervenute al fine di favorire interessi particolari</t>
  </si>
  <si>
    <t>L'evento si ritiene probabile in quanto la gestione degli adempimenti societari viene effettuata con una frequenza trimestrale</t>
  </si>
  <si>
    <t>Gestione dei rapporti con i funzionari pubblici nell'ambito dello svolgimento delle attività aziendali di natura operativa, anche in occasione di verifiche, ispezioni e accertamenti quali, a titolo esemplificativo e non esaustivo:
- Guardia di Finanza ed Enti competenti in materia fiscale e tributaria;
- Agenzia delle Entrate - Riscossione e, in linea di principio, Amministrazione finanziaria per l'invio di dichiarazioni ed altri adempimenti obbligatori;
- INPS, INAIL, Ispettorato del Lavoro per gli adempimenti in materia di gestione del personale.</t>
  </si>
  <si>
    <t>L'evento si ritiene poco probabile in quanto la frequenza con cui le ispezioni/incontri con esponenti della PA è molto bassa</t>
  </si>
  <si>
    <t>Livello di impatto</t>
  </si>
  <si>
    <t>3= Grave</t>
  </si>
  <si>
    <t>2= Medio</t>
  </si>
  <si>
    <t>1= Basso</t>
  </si>
  <si>
    <t>Livello di probabilità lorda</t>
  </si>
  <si>
    <t>3= Molto probabile</t>
  </si>
  <si>
    <t>2= Probabile</t>
  </si>
  <si>
    <t>1= Poco probabile</t>
  </si>
  <si>
    <t xml:space="preserve">Rischio inerente= </t>
  </si>
  <si>
    <t>Impatto</t>
  </si>
  <si>
    <t>X</t>
  </si>
  <si>
    <t>Probabilità lorda</t>
  </si>
  <si>
    <t>Valore del rischio</t>
  </si>
  <si>
    <t>Probabilità</t>
  </si>
  <si>
    <t>Sulla base delle presenza/assenza dei fattori di mitigazione del rischio, viene calcolata una percentuale. Alle singole percentuali viene, poi, associato un valore che determina il loro grado di adeguatezza.</t>
  </si>
  <si>
    <t>Percentuale</t>
  </si>
  <si>
    <t>Valore associato</t>
  </si>
  <si>
    <t>Grado di adeguatezza</t>
  </si>
  <si>
    <t>&gt;90%</t>
  </si>
  <si>
    <t>Adeguato</t>
  </si>
  <si>
    <t>&lt;=90% e &gt;50%</t>
  </si>
  <si>
    <t>Efficace</t>
  </si>
  <si>
    <t>&lt;=50% e &gt;10%)</t>
  </si>
  <si>
    <t>Carente</t>
  </si>
  <si>
    <t>&lt;=10%</t>
  </si>
  <si>
    <t>Inadeguato</t>
  </si>
  <si>
    <t xml:space="preserve">Probabilità di accadimento lorda </t>
  </si>
  <si>
    <t>Calcolo Probabilità netta</t>
  </si>
  <si>
    <t xml:space="preserve">&lt;0,6 </t>
  </si>
  <si>
    <t>Poco probabile</t>
  </si>
  <si>
    <t>=&gt;0,6 e &lt;1,2</t>
  </si>
  <si>
    <t>Probabile</t>
  </si>
  <si>
    <t xml:space="preserve">&gt;=1,2 </t>
  </si>
  <si>
    <t>Molto probabile</t>
  </si>
  <si>
    <t>Classi di rischio residuo</t>
  </si>
  <si>
    <t>Prodotto</t>
  </si>
  <si>
    <t>Livello rischio residuo</t>
  </si>
  <si>
    <t>Basso</t>
  </si>
  <si>
    <t>Medio</t>
  </si>
  <si>
    <t>Alto</t>
  </si>
  <si>
    <t>1) Scarsa conoscenza della normativa</t>
  </si>
  <si>
    <t>2) Assenza di formalizzazione all'interno del sistema normativo aziendale</t>
  </si>
  <si>
    <t>3) Scarsa regolamentazione all'interno del sistema normativo aziendale</t>
  </si>
  <si>
    <t>4) Mancato rispetto delle regole procedurali interne</t>
  </si>
  <si>
    <t>5) Assenza di tracciabilità</t>
  </si>
  <si>
    <t>6) Assenza di segregazione dei compiti</t>
  </si>
  <si>
    <t>7) Errore operativo</t>
  </si>
  <si>
    <t>8) Accordi illeciti</t>
  </si>
  <si>
    <t>9) Assenza di monitoraggio in merito all'attività di rotazione dei fornitori da parte di una struttura centralizzata</t>
  </si>
  <si>
    <t>10) Assenza di controlli in merito alla rotazione degli inviti</t>
  </si>
  <si>
    <t>1) Segnalazioni pervenute al RPCT/OdV</t>
  </si>
  <si>
    <t>2) Procedimenti disciplinari a carico di dipendenti per fatti penalmente rilevanti</t>
  </si>
  <si>
    <t>3) Presenza di eventi corruttivi in passato</t>
  </si>
  <si>
    <t>Gestione fiscale del personale (gestione adempimenti fiscali, contributivi e assistenziali)</t>
  </si>
  <si>
    <t>RUO_3.1</t>
  </si>
  <si>
    <t>RUO_3.2</t>
  </si>
  <si>
    <t>RUO_3.3</t>
  </si>
  <si>
    <t>RUO_3.4</t>
  </si>
  <si>
    <t>LIVELLO PROBABILITÀ ACCADIMENTO LORDA
(Compilare manualmente)</t>
  </si>
  <si>
    <t>Progettazione della gara:
- Ricognizione e individuazione della procedura da esperire
- Individuazione dei requisiti di qualificazione e di idoneità dei fornitori
- Individuazione dei criteri di aggiudicazione e delle cause ostative all'affidamento
- Predisposizione della documentazione di gara
- Valutazione del ricorso a procedure negoziate o ad affidamenti diretti</t>
  </si>
  <si>
    <t>Programmazione acquisti
- Analisi e definizione del fabbisogno aziendale
- Definizione specifica dell'oggetto dell'affidamento/individuazione caratteristiche dell'opera, bene o servizio in relazione alle necessità da soddisfare</t>
  </si>
  <si>
    <t>Verifica, aggiudicazione e stipula del contratto
- Avvalimento da parte dell'affidatario di altro operatore economico al fine del possesso dei requisiti di gara
- Verifiche preliminari alla sottoscrizione del contratto
- Riscontro sussistenza requisiti generali e speciali di partecipazione alla procedura di affidamento
- Sottoscrizione del contratto</t>
  </si>
  <si>
    <t>Esecuzione del contratto:
- Controllo tecnico-contabile dell'esecuzione del contratto
- Verifica del mantenimento dei requisiti speciali e professionali da parte dell'affidatario per lo svolgimento del contratto
- Autorizzazione al subappalto
- Recesso dal contratto</t>
  </si>
  <si>
    <t>Rendicontazione del contratto:
- Verifica della regolarità delle prestazioni effettuate
- Verifica della corretta esecuzione per il rilascio del certificato di regolare esecuzione</t>
  </si>
  <si>
    <t>Attribuzione di incarichi e nomine (conferimento di incarichi di consulenza e prestazioni professionali, contrattualizzazione dei consulenti individuati, accertamento delle prestazioni rese dal consulente individuato). Nello specifico:
- Conferimento incarichi di consulenza e prestazioni professionali</t>
  </si>
  <si>
    <t>Attribuzione di incarichi e nomine (conferimento di incarichi di consulenza e prestazioni professionali, contrattualizzazione dei consulenti individuati, accertamento delle prestazioni rese dal consulente individuato). Nello specifico:
- Contrattualizzazione dei consulenti individuati</t>
  </si>
  <si>
    <t>Attribuzione di incarichi e nomine (conferimento di incarichi di consulenza e prestazioni professionali, contrattualizzazione dei consulenti individuati, accertamento delle prestazioni rese dal consulente individuato). Nello specifico:
- Accertamento delle prestazioni rese dal consulente individuato</t>
  </si>
  <si>
    <t xml:space="preserve">Ciclo attivo - esecuzione dei contratti </t>
  </si>
  <si>
    <t>Ciclo attivo - esecuzione dei contratti, con particolare riguardo al recupero dei crediti</t>
  </si>
  <si>
    <t>COM_3.1</t>
  </si>
  <si>
    <t>COM_3.2</t>
  </si>
  <si>
    <t>Gestione dei flussi finanziari e tesoreria (rapporti con le banche ed altri intermediari finanziari, gestione degli incassi e dei pagamenti). Nello specifico:
- Rapporti con le banche ed altri intermediari finanziari</t>
  </si>
  <si>
    <t>Gestione dei flussi finanziari e tesoreria (rapporti con le banche ed altri intermediari finanziari, gestione degli incassi e dei pagamenti). Nello specifico:
- Gestione degli incassi e dei pagamenti</t>
  </si>
  <si>
    <t>Gestione della contabilità generale, con particolare riferimento alla rilevazione, classificazione e controllo di tutti i fatti gestionali aventi riflessi amministrativi ed economici, tenuta delle scritture contabili</t>
  </si>
  <si>
    <t>Mancato/inadeguato monitoraggio dei contratti in scadenza con conseguenti criticità nella programmazione degli acquisti in coerenza con i tempi di espletamento delle procedure di gara, al fine di favorire il ricorso a proroghe contrattuali sui fornitori già esistenti</t>
  </si>
  <si>
    <t>L'evento si ritiene molto probabile in quanto la Società stipula contratti con una frequenza mensile</t>
  </si>
  <si>
    <t>ACQ_2.3</t>
  </si>
  <si>
    <t>L'evento si ritiene poco probabile in quanto la Società effettua affidamenti tramite gara con una frequenza annuale</t>
  </si>
  <si>
    <t>ACQ_3.1</t>
  </si>
  <si>
    <t>Nomina di membri della commissione di gara in assenza dei relativi requisiti o in conflitto di interessi</t>
  </si>
  <si>
    <t>Abuso di discrezionalità nella determinazione delle imprese a cui inviare una richiesta di offerta al fine di favorire un particolare fornitore</t>
  </si>
  <si>
    <t>ACQ_5.1</t>
  </si>
  <si>
    <t>Immotivata concessione di proroghe rispetto al termine contrattualmente previsto</t>
  </si>
  <si>
    <t>Gestione albo fornitori</t>
  </si>
  <si>
    <t>ACQ_7.1</t>
  </si>
  <si>
    <t>Disomogeneità nella valutazione delle richieste di iscrizione al fine di favorire interessi particolari</t>
  </si>
  <si>
    <t>L'evento si ritiene poco probabile in quanto la valutazione  delle richieste di iscrizione all'albo fornitori viene effettuata con una frequenza annuale</t>
  </si>
  <si>
    <t>ACQ_7.2</t>
  </si>
  <si>
    <t>Iscrizione di fornitori privi dei requisiti richiesti</t>
  </si>
  <si>
    <t>Ciclo attivo con particolare riguardo alla gestione ICT. In particolare: definizione del Piano di sviluppo tecnologico</t>
  </si>
  <si>
    <t>COM_1.1</t>
  </si>
  <si>
    <t>-MOG ex d.lgs. 231/01 di EUR TEL S.r.l.
- PTPCT ex l. 190/12 di EUR TEL S.r.l.
- Codice Etico di EUR TEL S.r.l.</t>
  </si>
  <si>
    <t>L'evento si ritiene probabile in quanto l'implementazione del piano di sviluppo delle tecnologie viene effettuato con una frequenza trimestrale</t>
  </si>
  <si>
    <t>COM_1.2</t>
  </si>
  <si>
    <t>Gestione ICT</t>
  </si>
  <si>
    <t>Gestione ICT con particolare riguardo alla gestione del sistema informativo aziendale</t>
  </si>
  <si>
    <t>ICT_1.1</t>
  </si>
  <si>
    <t>L'evento si ritiene probabile in quanto la verifica degli accessi al sistema informativo aziendale viene effettuata con una frequenza più che mensile</t>
  </si>
  <si>
    <t>ICT_1.2</t>
  </si>
  <si>
    <t>Diffusione a terzi di codici di accesso ai sistemi informativi aziendali</t>
  </si>
  <si>
    <t>ICT_1.3</t>
  </si>
  <si>
    <t>Mancato controllo degli accessi al sistema informativo da parte degli amministratori di sistema e mancata tracciabilità dei medesimi</t>
  </si>
  <si>
    <t>Gestione ICT con particolare riguardo alla gestione del sito web istituzionale</t>
  </si>
  <si>
    <t>ICT_2.1</t>
  </si>
  <si>
    <t>Mancata/non corretta gestione dei contenuti del sito internet e/o della intranet aziendale al fine di omettere la diffusione di dati/informazioni</t>
  </si>
  <si>
    <t>L'evento si ritiene probabile in quanto l'attività di pubblicazione sul sito istituzionale viene effettuata con una frequenza trimestrale</t>
  </si>
  <si>
    <t>Definizione del budget aziendale</t>
  </si>
  <si>
    <t>BUD_1.1</t>
  </si>
  <si>
    <t>Impropria definizione del budget nella valutazione dei fabbisogni, al fine di prevedere ulteriori costi strumentali ad attività corruttive</t>
  </si>
  <si>
    <t>L'evento si ritiene poco probabile in quanto l'attività di pianificazione del budget viene effettuata con una frequenza annuale</t>
  </si>
  <si>
    <t>ACQ_2.5</t>
  </si>
  <si>
    <t>ACQ_4.1</t>
  </si>
  <si>
    <t>ACQ_5.3</t>
  </si>
  <si>
    <t>ACQ_5.4</t>
  </si>
  <si>
    <t>Individuazione impropria della modalità di affidamento e/o strumento/istituto per l'affidamento al fine di favorire un particolare fornitore</t>
  </si>
  <si>
    <t>Impropria definizione del Piano complessivo di sviluppo tecnologico, al fine di favorire un soggetto terzo</t>
  </si>
  <si>
    <t>Impropria identificazione dei fabbisogni/esigenze relative ai sistemi informativi, al fine di favorire un determinato fornitore</t>
  </si>
  <si>
    <t>Mancata e/o inaccurata gestione del sistema informativo aziendale (ad es. inadeguata gestione degli accessi logici ai sistemi, Inadeguata gestione degli accessi fisici ai locali che custodiscono i sistemi) al fine di favorire l'accesso ai sistemi informativi/intrusioni esterne finalizzate ad estrarre documenti/informazioni aziendali riservati-sensibili da diffondere a terzi ed ottenere in tal modo un vantaggio per sé o per terzi</t>
  </si>
  <si>
    <t>RUO_1.3</t>
  </si>
  <si>
    <t>RUO_2.2</t>
  </si>
  <si>
    <t>COM_2.2</t>
  </si>
  <si>
    <t>- MOG ex d.lgs. 231/201 di EUR TEL S.r.l.
- PTPCT ex l. 190/12 di EUR TEL S.r.l.
- Procedura Acquisizione lavori, servizi e forniture tramite affidamento diretto
- Procedura Acquisizione lavori, servizi e forniture tramite affidamento diretto in regime di diritto privato
- Procedura approvvigionamento di lavori, servizi e forniture</t>
  </si>
  <si>
    <t>- MOG ex d.lgs. 231/201 di EUR TEL S.r.l.
- PTPCT ex l. 190/12 di EUR TEL S.r.l.</t>
  </si>
  <si>
    <t>- MOG ex d.lgs. 231/201 di EUR TEL S.r.l.
- PTPCT ex l. 190/12 di EUR TEL S.r.l.
- Procedura Acquisizione lavori, servizi e forniture tramite affidamento diretto
- Procedura Acquisizione lavori, servizi e forniture tramite affidamento diretto in regime di diritto privato</t>
  </si>
  <si>
    <t>- MOG ex d.lgs. 231/01 di EUR TEL S.r.l.
- PTPCT ex l. 190/12 di EUR TEL S.r.l.
- Procedura di Gestione di Ciclo Passivo, Tesoreria e Cassa Economato</t>
  </si>
  <si>
    <t>- Scarsa conoscenza della normativa
- Mancato rispetto delle regole procedurali interne
- Assenza di segregazione dei compiti
- Errore operativo
- Accordi illeciti</t>
  </si>
  <si>
    <t>- MOG ex d.lgs. 231/201 di EUR TEL S.r.l.
- PTPCT ex l. 190/12 di EUR TEL S.r.l.
- Procedura Acquisizione lavori, servizi e forniture tramite affidamento diretto
- Procedura Acquisizione lavori, servizi e forniture tramite affidamento diretto in regime di diritto privato
- Procedura Approviggionamento di lavori, servizi e forniture</t>
  </si>
  <si>
    <t>- Scarsa conoscenza della normativa
- Mancato rispetto delle regole procedurali interne
- Errore operativo
- Accordi illeciti</t>
  </si>
  <si>
    <t>-MOG ex d.lgs. 231/01 di EUR TEL S.r.l.
- PTPCT ex l. 190/12 di EUR TEL S.r.l.
- Codice Etico di EUR TEL S.r.l.
- Procedura per la gestione del ciclo attivo</t>
  </si>
  <si>
    <t>Mancata e/o impropria attività di sollecito dei crediti scaduti, anche al fine di favorire gli interessi di una controparte terza debitrice</t>
  </si>
  <si>
    <t>-MOG ex d.lgs. 231/01 di EUR TEL S.r.l.
- PTPCT ex l. 190/12 di EUR TEL S.r.l.
- Codice Etico di EUR TEL S.r.l.
- Procedura per il recupero dei crediti</t>
  </si>
  <si>
    <t>Improprio controllo periodico della documentazione bancaria o delle movimentazioni (riconciliazioni bancarie) al fine di ostacolare l'individuazione di operazioni anomale</t>
  </si>
  <si>
    <t>- Mancato rispetto delle regole procedurali interne
- Assenza di segregazione dei compiti
- Errore operativo
- Accordi illeciti</t>
  </si>
  <si>
    <t>- MOG ex d.lgs. 231/01 di EUR TEL S.r.l.
- PTPCT ex l. 190/12 di EUR TEL S.r.l.
- Codice Etico di EUR TEL S.r.l.
- Procedura di Gestione di Ciclo Passivo, Tesoreria e Cassa Economato</t>
  </si>
  <si>
    <t>- Mancato rispetto delle regole procedurali interne 
- Assenza di segregazione dei compiti
- Errore operativo
- Accordi illeciti</t>
  </si>
  <si>
    <t>L'evento si ritiene probabile in quanto la Società provvede alla determinazione delle imposte con una frequenza mensile</t>
  </si>
  <si>
    <t>- MOG ex d.lgs. 231/01 di EUR TEL S.r.l.
- PTPCT ex l. 190/12 di EUR TEL S.r.l.
- Codice Etico di EUR TEL S.r.l.
- Procedura per la gestione del personale</t>
  </si>
  <si>
    <t>Commissione di valutazione</t>
  </si>
  <si>
    <t>Impropria rilevazione delle presenze/autorizzazione alle ferie, al fine di favorire un determinato soggetto (es. concessione di buoni pasto non dovuti, straordinari in eccedenza, assenze non giustificate)</t>
  </si>
  <si>
    <t>Amministrazione &amp; Finanza
Consulente esterno</t>
  </si>
  <si>
    <t>Responsabile Amministrazione &amp; Finanza
Consulente esterno</t>
  </si>
  <si>
    <t>Gestione degli adempimenti societari con particolare riguardo alla custodia e tenuta dei Libri Sociali</t>
  </si>
  <si>
    <t>SOC_1.1</t>
  </si>
  <si>
    <t>- MOG ex d.lgs. 231/01 di EUR TEL S.r.l.
- PTPCT ex l. 190/12 di EUR TEL S.r.l.
- Codice Etico di EUR TEL S.r.l.
- Policy per la gestione dei rapporti con la Pubblica Amministrazione</t>
  </si>
  <si>
    <t>Responsabile Facility Management</t>
  </si>
  <si>
    <t>Responsabile Commerciale &amp; Marketing</t>
  </si>
  <si>
    <t>- MOG ex d.lgs. 231/01 di EUR TEL S.r.l.
- PTPCT ex l. 190/12 di EUR TEL S.r.l.</t>
  </si>
  <si>
    <t>Facility Management</t>
  </si>
  <si>
    <t>Commerciale &amp; Marketing</t>
  </si>
  <si>
    <t>Impropria gestione delle manifestazioni di interesse ricevute (mancato rispetto dell'ordine cronologico di ricevimento delle medesime)</t>
  </si>
  <si>
    <t>-MOG ex d.lgs. 231/01 di EUR TEL S.r.l.
- PTPCT ex l. 190/12 di EUR TEL S.r.l.
- Codice Etico di EUR TEL S.r.l.
- Procedura per la gestione del Ciclo attivo</t>
  </si>
  <si>
    <t xml:space="preserve">L'evento si ritiene molto probabile in quanto la Funzione Commerciale &amp; Marketing riceve manifestazioni di interesse con una frequenza mensile </t>
  </si>
  <si>
    <t>Impropria definizione del valore della prestazione da effettuare al fine di favorire interessi particolari</t>
  </si>
  <si>
    <t>COM_2.3</t>
  </si>
  <si>
    <t>Stipula di contratti con soggetti in conflitto di interessi con la Società</t>
  </si>
  <si>
    <t>L'evento si ritiene probabile in quanto la Società stipula contratti con clienti con una frequenza trimestrale</t>
  </si>
  <si>
    <t>COM_2.4</t>
  </si>
  <si>
    <t>Fissazione di prezzi per i servizi di FM inferiori a quelli di listino</t>
  </si>
  <si>
    <t>ICT_3.1</t>
  </si>
  <si>
    <t>Impropria identificazione dei fabbisogni/esigenze relative ai sistemi informativi al fine di favorire un determinato soggetto</t>
  </si>
  <si>
    <t>L'evento si ritiene poco probabile in quanto l'implementazione del Piano di sviluppo tecnologico viene effettuato con una frequenza annuale</t>
  </si>
  <si>
    <t>ICT_3.2</t>
  </si>
  <si>
    <t>Improprio e incontrollato sviluppo delle applicazioni e delle infrastrutture informatiche della Società, al fine di favorire soggetti terzi (es. fornitori di particolari software)</t>
  </si>
  <si>
    <t>Manutenzione building</t>
  </si>
  <si>
    <t>FM_1.1</t>
  </si>
  <si>
    <t>Impropria predisposizione, in sede di definizione del budget annuale, dei programmi di manutenzione/pulizia, al fine di favorire un determinato soggetto</t>
  </si>
  <si>
    <t>L'evento si ritiene poco probabile in quanto la definizione del Piano di manutenzione/pulizia viene effettuata con una frequenza annuale</t>
  </si>
  <si>
    <t>FM_1.2</t>
  </si>
  <si>
    <t>Impropria/mancata verifica circa la corretta esecuzione del programma di manutenzione/pulizia anche in condizioni di emergenza, al fine di favorire un determinato soggetto</t>
  </si>
  <si>
    <t>L'evento si ritiene probabile in quanto l'attività di verifica del Piano delle manutenzioni/pulizie viene effettuato con una frequenza trimestrale</t>
  </si>
  <si>
    <t>Gestione degli eventi critici</t>
  </si>
  <si>
    <t>DIS_1.1</t>
  </si>
  <si>
    <t>Mancata attivazione della società per la risoluzione dell'evento critico identificato</t>
  </si>
  <si>
    <t>- MOG ex d.lgs. 231/01 di EUR TEL S.r.l.
- PTPCT ex l. 190/12 di EUR TEL S.r.l.
- Codice Etico di EUR TEL S.r.l.
- Procedura per la gestione degli eventi critici</t>
  </si>
  <si>
    <t>L'evento si ritiene poco probabile in quanto il medesimo si verifica raramente (frequenza annuale)</t>
  </si>
  <si>
    <t>Gestione adempimenti ambientali</t>
  </si>
  <si>
    <t>Gestione degli adempimenti in materia ambientale</t>
  </si>
  <si>
    <t>AMB_1.1</t>
  </si>
  <si>
    <t>Impropria classificazione dei rifiuti prodotti al fine di avvalersi di un determinato soggetto terzo per l'analisi del rifiuto e la relativa attribuzione del codice CER</t>
  </si>
  <si>
    <t>L'evento si ritiene poco probabile in quanto l'attività viene svolta raramente</t>
  </si>
  <si>
    <t>Responsabile ICT</t>
  </si>
  <si>
    <t>ICT</t>
  </si>
  <si>
    <t>- MOG ex d.lgs. 231/201 di EUR TEL S.r.l.
- PTPCT ex l. 190/12 di EUR TEL S.r.l.
- Procedura Approviggionamento di lavori, servizi e forniture</t>
  </si>
  <si>
    <t>-MOG ex d.lgs. 231/01 di EUR TEL S.r.l.
- PTPCT ex l. 190/12 di EUR TEL S.r.l.
- Codice Etico di EUR TEL S.r.l.
- Procedura per la Gestione del Ciclo attivo</t>
  </si>
  <si>
    <t>COM_4.1</t>
  </si>
  <si>
    <t>COM_4.2</t>
  </si>
  <si>
    <t>Verifica, aggiudicazione e stipula del contratto
- Nomina commissione giudicatrice</t>
  </si>
  <si>
    <t>Funzione Personale Controllante</t>
  </si>
  <si>
    <t>Mancato rispetto del principio di rotazione nel conferimento di incarichi a soggetti esterni</t>
  </si>
  <si>
    <t>Amministrazione &amp; Finanza
ICT</t>
  </si>
  <si>
    <t>Responsabile Amministrazione &amp; Finanza
Responsabile ICT</t>
  </si>
  <si>
    <t>Responsabile Facility Management
Responsabile ICT</t>
  </si>
  <si>
    <t>Responsabile ICT
Responsabile Facility Management
Responsabile Commerciale &amp; Marketing</t>
  </si>
  <si>
    <t>Amministratore Unico
Responsabile Funzione</t>
  </si>
  <si>
    <t>Amministratore Unico</t>
  </si>
  <si>
    <t>L'evento si ritiene poco probabile in quanto la Società effettua acquisti per urgenza con una frequenza annuale</t>
  </si>
  <si>
    <t>L'evento si ritiene molto probabile in quanto la Società effettua acquisti con una frequenza mensile</t>
  </si>
  <si>
    <t>L'evento si ritiene poco probabile in quanto la Società stipula proroghe con una frequenza annuale</t>
  </si>
  <si>
    <t xml:space="preserve">L'evento si ritiene poco probabile in quanto l'accertamento delle prestazioni rese dai fornitori viene effettuato dalla Società con una frequenza annuale </t>
  </si>
  <si>
    <t>L’impatto si ritiene basso in quanto l’eventuale verificarsi dell’evento rischioso causerebbe conseguenze moderate, in termini economici, operativi e reputazionali, per la Società (anche in considerazione dell'esiguo numero di consulenze conferite dalla Società)</t>
  </si>
  <si>
    <t>L'evento si ritiene poco probabile in quanto la Società conferisce incarichi di consulenza con una frequenza annuale</t>
  </si>
  <si>
    <t>L'evento si ritiene poco probabile in quanto l'accertamento delle prestazioni rese del consulente viene effettuato dalla Società con una frequenza annuale</t>
  </si>
  <si>
    <t>L'evento si ritiene poco probabile in quanto il personale della Società non riceve regalie</t>
  </si>
  <si>
    <t>L'evento si ritiene poco probabile in quanto la frequenza con cui le ispezioni sono state condotte all'interno della Società è molto bassa. In particolare, è da vari anni che la Società non viene sottoposta ad ispezioni</t>
  </si>
  <si>
    <t>EUR TEL S.r.l.
PTPCT 2023 - 2025
Allegato 1 - Mappatura dei processi, identificazione, analisi, valutazione e trattamento del rischio</t>
  </si>
  <si>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quanto la scadenza dei contratti viene monitorata dal Responsabile della Funzione Amministrazione &amp; Finanza.
- </t>
    </r>
    <r>
      <rPr>
        <u/>
        <sz val="11"/>
        <rFont val="Calibri"/>
        <family val="2"/>
        <scheme val="minor"/>
      </rPr>
      <t>Tracciabilità del Processo</t>
    </r>
    <r>
      <rPr>
        <sz val="11"/>
        <rFont val="Calibri"/>
        <family val="2"/>
        <scheme val="minor"/>
      </rPr>
      <t xml:space="preserve">: il processo è tracciato in quanto i contratti della Società sono riepilogati in un file excel dove vengono riepilogate anche le relative scadenze.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</si>
  <si>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Funzione richiedente
</t>
    </r>
    <r>
      <rPr>
        <i/>
        <sz val="11"/>
        <color theme="1"/>
        <rFont val="Calibri"/>
        <family val="2"/>
        <scheme val="minor"/>
      </rPr>
      <t>(Trasversale a tutte le Funzioni)</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</si>
  <si>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particolare, i singoli Responsabili di funzione identificano le imprese alle quali richiedere il preventivo per la prestazione da effettuare attingendo dall'albo fornitori della Società. Le richieste di preventivo vengono inviate dalla Responsabile della Funzione Amministrazione &amp; Finanza che provvede a monitorare anche il rispetto del principio di rotazione.
- </t>
    </r>
    <r>
      <rPr>
        <u/>
        <sz val="11"/>
        <rFont val="Calibri"/>
        <family val="2"/>
        <scheme val="minor"/>
      </rPr>
      <t>Tracciabilità del Processo</t>
    </r>
    <r>
      <rPr>
        <sz val="11"/>
        <rFont val="Calibri"/>
        <family val="2"/>
        <scheme val="minor"/>
      </rPr>
      <t xml:space="preserve">: il processo è tracciato in quanto i contratti della Società sono riepilogati in un file excel dove vengono riepilogate anche le relative scadenze.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</si>
  <si>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particolare, la definizione del capitolato tecnico viene effettuata dal Responsabile della Funzione che richiede l'affidamento. La fase negoziale viene, successivamente, gestita dalla Funzione Amministrazione &amp; Finanza. Per gli affidamenti da effettuare tramite gare è previsto che la relativa fase negoziale sia gestita dalla Funzione Acquisti della controllante EUR S.p.A.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approvvigionamento di lavori, servizi e forniture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</si>
  <si>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particolare, i singoli Responsabili di funzione identificano la tipologia di affidamento da effettuare e le imprese alle quali richiedere il preventivo.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</si>
  <si>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quanto è previsto che il Responsabile di Funzione che richiede l'affidamento identifichi la tipologia di affidamento e le imprese alle quali richiedere il preventivo. Le richieste di preventivo vengono inviate dalla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</si>
  <si>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particolare, i singoli Responsabili di funzione identificano la tipologia di affidamento da effettuare e le imprese alle quali richiedere il preventivo. Le richieste di preventivo vengono inviate dalla Responsabile della Funzione Amministrazione &amp; Finanza che provvede, altresì, a verificare il rispetto del principio di rotazione degli affidamenti.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La Funzione Amministrazione &amp; Finanza provvede, altresì, a tenere traccia di tutte le richieste di preventivo inviate al fine di verificare il rispetto del principio di rotazione.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</si>
  <si>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particolare, i singoli Responsabili di funzione identificano la tipologia di affidamento da effettuare e le imprese alle quali richiedere il preventivo. Le richieste di preventivo vengono inviate dalla Responsabile della Funzione Amministrazione &amp; Finanza che provvede, altresì, a verificare il rispetto del principio di rotazione degli affidamenti.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La Funzione Amministrazione &amp; Finanza provvede, altresì, a tenere traccia di tutte le richieste di preventivo inviate al fine di verificare il rispetto del principio di rotazione.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</si>
  <si>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in quanto i singoli Responsabili di Funzione forniscono al Referente del RPCT - Responsabile della Funzione Facility Management - i dati degli affidamenti di propria competenza al fine di provvedere alla pubblicazione sulla sezione "Società Trasparente" del sito istituzionale per il tramite della Funzione ICT.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</si>
  <si>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proroga viene proposta dal RUP mediante richiesta motivata e, successivamente, approvata dall'Amministratore Unico.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</si>
  <si>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particolare, l'accertamento delle prestazioni rese dai fornitori viene effettuato dal RUP mediante la predisposizione di un verbale alla cui stesura partecipano tre soggetti (il RUP e altri due dipendenti della Società).
- </t>
    </r>
    <r>
      <rPr>
        <u/>
        <sz val="11"/>
        <rFont val="Calibri"/>
        <family val="2"/>
        <scheme val="minor"/>
      </rPr>
      <t>Tracciabilità del Processo</t>
    </r>
    <r>
      <rPr>
        <sz val="11"/>
        <rFont val="Calibri"/>
        <family val="2"/>
        <scheme val="minor"/>
      </rPr>
      <t xml:space="preserve">: il processo è tracciato in quanto delle operazioni effettuate viene predisposto un verbale.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</si>
  <si>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particolare, l'accertamento delle prestazioni rese dai fornitori viene effettuato dal RUP mediante la predisposizione di un verbale alla cui stesura partecipano tre soggetti (il RUP e altri due dipendenti della Società).
- </t>
    </r>
    <r>
      <rPr>
        <u/>
        <sz val="11"/>
        <rFont val="Calibri"/>
        <family val="2"/>
        <scheme val="minor"/>
      </rPr>
      <t>Tracciabilità del Processo</t>
    </r>
    <r>
      <rPr>
        <sz val="11"/>
        <rFont val="Calibri"/>
        <family val="2"/>
        <scheme val="minor"/>
      </rPr>
      <t xml:space="preserve">: il processo è tracciato in quanto delle operazioni effettuate viene predisposto un verbale.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</si>
  <si>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l'accertamento delle prestazioni rese dai fornitori viene effettuato dal RUP mediante la predisposizione di un verbale alla cui stesura partecipano tre soggetti (il RUP e altri due dipendenti della Società).
- </t>
    </r>
    <r>
      <rPr>
        <u/>
        <sz val="11"/>
        <rFont val="Calibri"/>
        <family val="2"/>
        <scheme val="minor"/>
      </rPr>
      <t>Tracciabilità del Processo</t>
    </r>
    <r>
      <rPr>
        <sz val="11"/>
        <rFont val="Calibri"/>
        <family val="2"/>
        <scheme val="minor"/>
      </rPr>
      <t xml:space="preserve">: il processo è tracciato in quanto delle operazioni effettuate viene predisposto un verbale.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</si>
  <si>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In particolare, il certificato di regolare esecuzione delle prestazioni viene redatto e sottoscritto dal RUP.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</si>
  <si>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ICT
Facility Management
Commerciale &amp; Marketing
</t>
    </r>
    <r>
      <rPr>
        <i/>
        <sz val="11"/>
        <color theme="1"/>
        <rFont val="Calibri"/>
        <family val="2"/>
        <scheme val="minor"/>
      </rPr>
      <t>(Trasversale)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</si>
  <si>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le richieste di iscrizione all'albo fornitori vengono inviate tramite e-mail/PEC. Al momento del ricevimento della richiesta di iscrizione viene effettuata una prima verifica sul possesso dei requisiti da parte del fornito, tale verifica viene effettuata da due dipendenti della Società; una ulteriore verifica sul possesso dei requisiti viene effettuata al momento dell'affidamento/richiesta di preventivo.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Approviggionamento di lavori, servizi e forniture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</si>
  <si>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le richieste di iscrizione all'albo fornitori vengono inviate tramite e-mail/PEC. Al momento del ricevimento della richiesta di iscrizione viene effettuata una prima verifica sul possesso dei requisiti da parte del fornito, tale verifica viene effettuata da due dipendenti della Società; una ulteriore verifica sul possesso dei requisiti viene effettuata al momento dell'affidamento/richiesta di preventivo.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adotatta la procedura Approvvigionamento di lavori, servizi e forniture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</si>
  <si>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l'esiguo numero di incarichi di consulenza conferiti dalla Società garantisce che nell'ambito dell'attività non siano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della consulenze conferite dalla Funzione Amministrazione &amp; Finanza). In particolare, la Funzione richiedente individua i professionisti ai quali chiedere il preventivo, la relativa richiesta è inviata dalla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</si>
  <si>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l'esiguo numero di incarichi di consulenza conferiti dalla Società garantisce che nell'ambito dell'attività non siano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il contratto del consulente viene elaborato utilizzando il format contrattuale della Società.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</si>
  <si>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l'esiguo numero di incarichi di consulenza conferiti dalla Società garantisce che nell'ambito dell'attività non siano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particolare,l'accertamento della prestazione resa dal fornitore viene effettuata da una commissione interna composta da tre soggetti, il RUP e altri due dipendenti della Società.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di Gestione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</si>
  <si>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a seguito della richiesta del cliente viene attivata la ricerca sul mercato dei servizi da acquistare. A seguito dell'individuazione del fornitore si provvede a rifatturare tale costo al cliente con un ricarico a favore della Società.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</si>
  <si>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In particolare, le manifestazioni di interesse vengono inviate alla Società tramite e-mail/PEC; le manifestazioni di interesse ricevute vengono annotate in un file excel.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</si>
  <si>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La determinazione dei prezzi dei servizi viene effettuato dal Responsabile Commerciale &amp; Marketing prendendo a riferimento il listino dei prezzi della Società.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</si>
  <si>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contrattualizzazione dei clienti viene effettuata utilizzando il format contrattuale della Società.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</si>
  <si>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il RUP provvede alla sottoscrizione del verbale di attivazione del servizio/fornitura, verbale che viene - successivamente - trasmesso alla Responsabile della Funzione Amministrazione &amp; Finanza che provvede all'inserimento dei dati contrattuali nel sistema contabile.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</si>
  <si>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sull'emissione delle fatture attive è previsto un doppio controllo tra il Referente del contratto e 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</si>
  <si>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il controllo sui crediti è effettuato dal Referente del contratto e 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</si>
  <si>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l'esiguo numero di crediti da sollecitare garantisce che nell'ambito dell'attività non siano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il controllo sui crediti è effettuato dal Referente del contratto e 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il recupero dei crediti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</si>
  <si>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sono stati individuati i soggetti che possono accedere al sistema informativo; gli accessi sono, altresì, monitorati tramite un software specifo.
- </t>
    </r>
    <r>
      <rPr>
        <u/>
        <sz val="11"/>
        <rFont val="Calibri"/>
        <family val="2"/>
        <scheme val="minor"/>
      </rPr>
      <t>Tracciabilità del Processo</t>
    </r>
    <r>
      <rPr>
        <sz val="11"/>
        <rFont val="Calibri"/>
        <family val="2"/>
        <scheme val="minor"/>
      </rPr>
      <t xml:space="preserve">: il processo è tracciato in quanto è previsto l'utilizzo di strumenti che garantiscono la tracciabilità delle operazioni compiute.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</si>
  <si>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le richieste di pubblicazione sul sito istituzionale vengono effettuate dal singolo Responsabile di Funzione al referente aziendale che si occupa delle relative pubblicazioni.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</si>
  <si>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l'implementazione del Piano di sviluppo tecnologico viene proposta da parte del Responsabile della Funzione Facility Management e, successivamente, approvata dall'Amministratore Unico.
- </t>
    </r>
    <r>
      <rPr>
        <u/>
        <sz val="11"/>
        <rFont val="Calibri"/>
        <family val="2"/>
        <scheme val="minor"/>
      </rPr>
      <t>Tracciabilità del Processo</t>
    </r>
    <r>
      <rPr>
        <sz val="11"/>
        <rFont val="Calibri"/>
        <family val="2"/>
        <scheme val="minor"/>
      </rPr>
      <t xml:space="preserve">: il processo è tracciato in quanto è previsto l'utilizzo di strumenti che garantiscono la tracciabilità delle operazioni compiute.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</si>
  <si>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l'attività di gestione dei rifiuti viene affidati a soggetti terzi mediante l'inserimento di apposite clausole all'interno dei contratti di forniture.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</si>
  <si>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annualmente ogni Funzione aziendale provvede alla definizione del proprio budget e lo trasmette alla Funzione Amministrazione &amp; Finanza che provvede a raccogliere la documentazione e la trasmette all'Amministratore Unico per la relativa approvazione.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</si>
  <si>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In particolare, le riconciliazioni bancarie vengono effettuate dalla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</si>
  <si>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In particolare, le scritture contabili vengono effettuate dalla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stato adottata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</si>
  <si>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il RUP provvede all'accertamento della prestazione resa dal fornitore e, successivamente, il Responsabile della Funzione Amministrazione &amp; Finanza provvede ad effettuare il pagamento.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adotatta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</si>
  <si>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i fornitori da pagare sono riportati all'interno del sistema informativo aziendale.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adotatta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</si>
  <si>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determinazione delle imposte viene effettuata dal consulente esterno e, successivamente, verificata dalla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</si>
  <si>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Funzione aziendale che richiede l'assunzione provvede a trasmettere una apposita richiesta all'Amministratore Unico che, effettuate le relative valutazioni, provvede ad autorizzare o meno l'assunzione. La richiesta in questione contiene anche la </t>
    </r>
    <r>
      <rPr>
        <i/>
        <sz val="11"/>
        <rFont val="Calibri"/>
        <family val="2"/>
        <scheme val="minor"/>
      </rPr>
      <t xml:space="preserve">job description </t>
    </r>
    <r>
      <rPr>
        <sz val="11"/>
        <rFont val="Calibri"/>
        <family val="2"/>
        <scheme val="minor"/>
      </rPr>
      <t xml:space="preserve">e la determinazione dell'inquadramento contrattuale.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</si>
  <si>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Funzione aziendale che richiede l'assunzione provvede alla redazione della </t>
    </r>
    <r>
      <rPr>
        <i/>
        <sz val="11"/>
        <rFont val="Calibri"/>
        <family val="2"/>
        <scheme val="minor"/>
      </rPr>
      <t>job description</t>
    </r>
    <r>
      <rPr>
        <sz val="11"/>
        <rFont val="Calibri"/>
        <family val="2"/>
        <scheme val="minor"/>
      </rPr>
      <t xml:space="preserve"> da sottoporre all'approvazione dell'Amministratore Unico.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</si>
  <si>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Funzione Amministrazione &amp; Finanza provvede alla pubblicazione dell'avviso di selezione sul sito istituzionale tramite la Funzione ICT.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</si>
  <si>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valutazione dei candidati viene effettuata da una commissione interna.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</si>
  <si>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Funzione aziendale richiedente, all'esito del processo di selezione, definisce le mansioni a cui è destinata la risorsa selezionata mentre la Funzione Amministrazione &amp; Finanza individua l'esatto inquadramento contrattuale della risorsa e la relativa retribuzione.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</si>
  <si>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ogni dipendente firma giornalmente il foglio firme che, successivamente, viene sottoposto ad un controllo da parte della Responsabile della Funzione Amministrazione &amp; Finanza. Il suddetto foglio viene, successivamente, trasmesso all'Amministratore Unico per la relativa sottoscrizione. I dati del foglio firme vengono, quindi, inseriti in un file excel riepilogativo e, successivamente, nel programma del consulente che si occupa dell'elaborazione delle buste paga. I permessi e le ferie vengono autorizzati dal Responsabile di Funzione/Amministratore Unico.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</si>
  <si>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documentazione dei dipendenti è conservata in appositi armadietti a cui non hanno accesso altri dipendenti; gli unici soggetti che possono accedere alla suddetta documentazione sono il Responsabile della Funzione Amministrazione &amp; Finanza e l'Amministratore Unico.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</si>
  <si>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l'autorizzazione allo svolgimento di incarichi extra istituzionali viene rilasciata dall'Amministratore Unico a seguito della richiesta del dipendente.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</si>
  <si>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l'elaborazione delle buste paga viene effettuata dal consulente sulla base dei dati inseriti sul proprio programma da parte della Responsabile della Funzione Amministrazione &amp; Finanza. Sulle buste paga elaborate, la suddetta Responsbaile effettua un ulteriore controllo.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</si>
  <si>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i contributi previdenziali/accontamenti del TFR/etc. dei dipendenti vengono determinati dal consulente esterno sulla base dei dati forniti dalla Funzione Amministrazione &amp; Finanza. Sugli importi determinati dal consulente viene effettuato un controllo da parte della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</si>
  <si>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all'inizio dell'anno si provvede ad inviduare le iniziative formative finanziate da effettuare durante l'anno da sottoporre all'approvazione dell'Amministratore Unico.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</si>
  <si>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alla fine di ogni corso di formazione i dipendenti provvedono alla compilazione di una scheda sul corso di formazione seguito; la scheda in questione è archiviata dalla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</si>
  <si>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all'atto del ricevimento del regalo il dipendente provvede alla segnalazione del regalo ricevuto, successivamente viene effettuata una valutazione del regalo in questione al fine di verificare il rispetto delle soglie previste dal Codice Etico.
- </t>
    </r>
    <r>
      <rPr>
        <u/>
        <sz val="11"/>
        <rFont val="Calibri"/>
        <family val="2"/>
        <scheme val="minor"/>
      </rPr>
      <t>Tracciabilità del Processo</t>
    </r>
    <r>
      <rPr>
        <sz val="11"/>
        <rFont val="Calibri"/>
        <family val="2"/>
        <scheme val="minor"/>
      </rPr>
      <t xml:space="preserve">: il processo è tracciato.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la disciplina degli omaggi è contenuta nel Codice Etico del Gruppo EUR.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</si>
  <si>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le Determinazioni dell'Amministratore Unico vengono conservate presso la Società e sono accessibili solo a personale appositamente individuato. I libri verbali del Collegio Sindacale/Organismo di Vigilanza sono, invece, conservati presso la società controllante EUR S.p.A.; il relativo accesso è consentito solo previa richiesta e relativa autorizzazione.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L'attività in questione è regolamentata da una prassi operativa.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</si>
  <si>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annualmente viene predisposto il Piano delle manutenzioni/pulizie sottoposto, successivamente, all'approvazione dell'Amministratore Unico.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</si>
  <si>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in quanto la verifica del Piano delle manutenzioni/pulizie viene effettuato dal Responsabile della Funzione Facility Management.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</si>
  <si>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degli eventi critici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</si>
  <si>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è previsto che agli incontri con esponenti della Pubblica Amministrazione partecipino due soggetti e che dei relativi incontri venga predisposto un verbale.
- </t>
    </r>
    <r>
      <rPr>
        <u/>
        <sz val="11"/>
        <rFont val="Calibri"/>
        <family val="2"/>
        <scheme val="minor"/>
      </rPr>
      <t>Tracciabilità del Processo</t>
    </r>
    <r>
      <rPr>
        <sz val="11"/>
        <rFont val="Calibri"/>
        <family val="2"/>
        <scheme val="minor"/>
      </rPr>
      <t xml:space="preserve">: il processo è tracciato in quanto vengono utilizzati strumenti di comunicazione tracciabili.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Policy per la gestione dei rapporti con la Pubblica Amministrazione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</si>
  <si>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è previsto che agli incontri con esponenti della Pubblica Amministrazione partecipino due soggetti e che dei relativi incontri venga predisposto un verbale.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Policy per la gestione dei rapporti con la Pubblica Amministrazione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</si>
  <si>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t>
    </r>
    <r>
      <rPr>
        <sz val="11"/>
        <color theme="1"/>
        <rFont val="Calibri"/>
        <family val="2"/>
        <scheme val="minor"/>
      </rPr>
      <t> Scarsa conoscenza della normativa
- Mancato rispetto delle regole procedurali interne
- Errore operativo
- Accordi illeciti</t>
    </r>
  </si>
  <si>
    <r>
      <t>-</t>
    </r>
    <r>
      <rPr>
        <sz val="11"/>
        <color theme="1"/>
        <rFont val="Calibri"/>
        <family val="2"/>
        <scheme val="minor"/>
      </rPr>
      <t> Scarsa conoscenza della normativa
- Mancato rispetto delle regole procedurali interne
- Assenza di segregazione dei compiti
- Errore operativo
- Accordi illeciti</t>
    </r>
  </si>
  <si>
    <r>
      <t>-</t>
    </r>
    <r>
      <rPr>
        <sz val="11"/>
        <color theme="1"/>
        <rFont val="Calibri"/>
        <family val="2"/>
        <scheme val="minor"/>
      </rPr>
      <t> Scarsa conoscenza della normativa
- Assenza di formalizzazione all'interno del sistema normativo aziendale
- Assenza di segregazione dei compiti
- Errore operativo
- Accordi illeciti</t>
    </r>
  </si>
  <si>
    <r>
      <t>-</t>
    </r>
    <r>
      <rPr>
        <sz val="11"/>
        <color theme="1"/>
        <rFont val="Calibri"/>
        <family val="2"/>
        <scheme val="minor"/>
      </rPr>
      <t> Scarsa conoscenza della normativa
- Assenza di formalizzazione all'interno del sistema normativo aziendale
- Errore operativo
- Accordi illeciti</t>
    </r>
  </si>
  <si>
    <r>
      <rPr>
        <b/>
        <sz val="11"/>
        <color theme="2" tint="-0.89999084444715716"/>
        <rFont val="Calibri"/>
        <family val="2"/>
        <scheme val="minor"/>
      </rPr>
      <t>Conseguenze gravi per la Società</t>
    </r>
    <r>
      <rPr>
        <sz val="11"/>
        <rFont val="Calibri"/>
        <family val="2"/>
        <scheme val="minor"/>
      </rPr>
      <t xml:space="preserve"> (in termini di qualità e continuità del business, impatto economico, conseguenze legali, reputazione e credibilità istituzionale)</t>
    </r>
  </si>
  <si>
    <r>
      <rPr>
        <b/>
        <sz val="11"/>
        <color theme="2" tint="-0.89999084444715716"/>
        <rFont val="Calibri"/>
        <family val="2"/>
        <scheme val="minor"/>
      </rPr>
      <t>Conseguenze negative medie per la Società</t>
    </r>
    <r>
      <rPr>
        <sz val="11"/>
        <color theme="2" tint="-0.89999084444715716"/>
        <rFont val="Calibri"/>
        <family val="2"/>
        <scheme val="minor"/>
      </rPr>
      <t xml:space="preserve"> </t>
    </r>
    <r>
      <rPr>
        <sz val="11"/>
        <rFont val="Calibri"/>
        <family val="2"/>
        <scheme val="minor"/>
      </rPr>
      <t>(in termini di qualità e continuità del business, impatto economico, conseguenze legali, reputazione e credibilità istituzionale)</t>
    </r>
  </si>
  <si>
    <r>
      <rPr>
        <b/>
        <sz val="11"/>
        <color theme="2" tint="-0.89999084444715716"/>
        <rFont val="Calibri"/>
        <family val="2"/>
        <scheme val="minor"/>
      </rPr>
      <t>Conseguenze negative moderate per la Società</t>
    </r>
    <r>
      <rPr>
        <sz val="11"/>
        <color theme="2" tint="-0.89999084444715716"/>
        <rFont val="Calibri"/>
        <family val="2"/>
        <scheme val="minor"/>
      </rPr>
      <t xml:space="preserve"> </t>
    </r>
    <r>
      <rPr>
        <sz val="11"/>
        <rFont val="Calibri"/>
        <family val="2"/>
        <scheme val="minor"/>
      </rPr>
      <t xml:space="preserve">(in termini di qualità e continuità del business, impatto economico, conseguenze legali, reputazione e credibilità istituzionale) </t>
    </r>
  </si>
  <si>
    <r>
      <rPr>
        <b/>
        <sz val="11"/>
        <color theme="2" tint="-0.89999084444715716"/>
        <rFont val="Calibri"/>
        <family val="2"/>
        <scheme val="minor"/>
      </rPr>
      <t>La probabilità di accadimento al lordo</t>
    </r>
    <r>
      <rPr>
        <b/>
        <sz val="11"/>
        <color rgb="FF002060"/>
        <rFont val="Calibri"/>
        <family val="2"/>
        <scheme val="minor"/>
      </rPr>
      <t xml:space="preserve"> </t>
    </r>
    <r>
      <rPr>
        <sz val="11"/>
        <rFont val="Calibri"/>
        <family val="2"/>
        <scheme val="minor"/>
      </rPr>
      <t xml:space="preserve">del sistema di controllo interno viene valutata tenendo in considerazione i seguenti elementi:
</t>
    </r>
    <r>
      <rPr>
        <sz val="11"/>
        <color theme="2" tint="-0.89999084444715716"/>
        <rFont val="Calibri"/>
        <family val="2"/>
        <scheme val="minor"/>
      </rPr>
      <t>-</t>
    </r>
    <r>
      <rPr>
        <b/>
        <sz val="11"/>
        <color theme="2" tint="-0.89999084444715716"/>
        <rFont val="Calibri"/>
        <family val="2"/>
        <scheme val="minor"/>
      </rPr>
      <t xml:space="preserve">segnalazioni pervenute alla Società (all'OdV, al Collegio Sindacale); 
</t>
    </r>
    <r>
      <rPr>
        <sz val="11"/>
        <color theme="2" tint="-0.89999084444715716"/>
        <rFont val="Calibri"/>
        <family val="2"/>
        <scheme val="minor"/>
      </rPr>
      <t>-</t>
    </r>
    <r>
      <rPr>
        <b/>
        <sz val="11"/>
        <color theme="2" tint="-0.89999084444715716"/>
        <rFont val="Calibri"/>
        <family val="2"/>
        <scheme val="minor"/>
      </rPr>
      <t xml:space="preserve">notizie di stampa; 
</t>
    </r>
    <r>
      <rPr>
        <sz val="11"/>
        <color theme="2" tint="-0.89999084444715716"/>
        <rFont val="Calibri"/>
        <family val="2"/>
        <scheme val="minor"/>
      </rPr>
      <t>-</t>
    </r>
    <r>
      <rPr>
        <b/>
        <sz val="11"/>
        <color theme="2" tint="-0.89999084444715716"/>
        <rFont val="Calibri"/>
        <family val="2"/>
        <scheme val="minor"/>
      </rPr>
      <t xml:space="preserve">contesto ambientale in cui si opera (Paesi ad alto/basso rischio di corruzione);
</t>
    </r>
    <r>
      <rPr>
        <sz val="11"/>
        <color theme="2" tint="-0.89999084444715716"/>
        <rFont val="Calibri"/>
        <family val="2"/>
        <scheme val="minor"/>
      </rPr>
      <t>-</t>
    </r>
    <r>
      <rPr>
        <b/>
        <sz val="11"/>
        <color theme="2" tint="-0.89999084444715716"/>
        <rFont val="Calibri"/>
        <family val="2"/>
        <scheme val="minor"/>
      </rPr>
      <t xml:space="preserve">potenziali motivazioni dei soggetti che potrebbero attuare azioni corruttive.
</t>
    </r>
    <r>
      <rPr>
        <sz val="11"/>
        <color theme="2" tint="-0.89999084444715716"/>
        <rFont val="Calibri"/>
        <family val="2"/>
        <scheme val="minor"/>
      </rPr>
      <t>-</t>
    </r>
    <r>
      <rPr>
        <b/>
        <sz val="11"/>
        <color theme="2" tint="-0.89999084444715716"/>
        <rFont val="Calibri"/>
        <family val="2"/>
        <scheme val="minor"/>
      </rPr>
      <t>livello di frequenza (Molto probabile se più di una volta al mese, Probabile se ogni tre mesi, Poco probabile se una volta l'anno).</t>
    </r>
  </si>
  <si>
    <r>
      <rPr>
        <b/>
        <sz val="11"/>
        <color theme="2" tint="-0.89999084444715716"/>
        <rFont val="Calibri"/>
        <family val="2"/>
        <scheme val="minor"/>
      </rPr>
      <t>Basso</t>
    </r>
    <r>
      <rPr>
        <sz val="11"/>
        <color theme="2" tint="-0.89999084444715716"/>
        <rFont val="Calibri"/>
        <family val="2"/>
        <scheme val="minor"/>
      </rPr>
      <t>= &lt;3</t>
    </r>
  </si>
  <si>
    <r>
      <rPr>
        <b/>
        <sz val="11"/>
        <color theme="2" tint="-0.89999084444715716"/>
        <rFont val="Calibri"/>
        <family val="2"/>
        <scheme val="minor"/>
      </rPr>
      <t>Medio</t>
    </r>
    <r>
      <rPr>
        <sz val="11"/>
        <color theme="2" tint="-0.89999084444715716"/>
        <rFont val="Calibri"/>
        <family val="2"/>
        <scheme val="minor"/>
      </rPr>
      <t>= =&gt; 3 e &lt;6</t>
    </r>
  </si>
  <si>
    <r>
      <rPr>
        <b/>
        <sz val="11"/>
        <color theme="2" tint="-0.89999084444715716"/>
        <rFont val="Calibri"/>
        <family val="2"/>
        <scheme val="minor"/>
      </rPr>
      <t>Alto</t>
    </r>
    <r>
      <rPr>
        <sz val="11"/>
        <color theme="2" tint="-0.89999084444715716"/>
        <rFont val="Calibri"/>
        <family val="2"/>
        <scheme val="minor"/>
      </rPr>
      <t xml:space="preserve">= =&gt; 6 </t>
    </r>
  </si>
  <si>
    <r>
      <rPr>
        <b/>
        <sz val="11"/>
        <color theme="2" tint="-0.89999084444715716"/>
        <rFont val="Calibri"/>
        <family val="2"/>
        <scheme val="minor"/>
      </rPr>
      <t>La probabilità netta di accadimento</t>
    </r>
    <r>
      <rPr>
        <sz val="11"/>
        <rFont val="Calibri"/>
        <family val="2"/>
        <scheme val="minor"/>
      </rPr>
      <t xml:space="preserve"> è determinata sulla base di una scala di 3 valori
(Poco probabile, Probabile, Molto probabile) e la sua valutazione tiene conto di due driver:
</t>
    </r>
  </si>
  <si>
    <t>Presidio di controllo</t>
  </si>
  <si>
    <t>• Contrattualizzazione dei fattori attraverso format contrattuali definiti prevedendo l'inserimento di esplicite clausole (190, 231, etc)
• Valutazione e validazione dei criteri di valutazione delle offerte in modo dettagliato, misurabile, oggettivo e coerente con la tipologia di affidamento
• Ricorso alla procedura di affidamento diretto limitatamente a casi ben definiti e adeguatamente motivati
• Con riferimento alla predisposizione delle richieste di acquisto, indicazione degli elementi di identificazione della prestazione oggetto del contratto, dei requisiti di ordine speciale ritenuti necessari per poter partecipare alla procedura, delle ragioni che giustificano l'eventuale infungibilità della prestazione e del nome dell'operatore economico in grado di renderla, delle ragioni che eventualmente giustificano l'urgenza dell'affidamento
• Definizione di criteri oggettivi, non discriminatori, pertinenti, proporzionati all'oggetto dell'affidamento e orientati a favorire la rotazione dei fornitori qualificati ai fini della selezione dei fornitori a cui inviare la Richiesta di Offerta</t>
  </si>
  <si>
    <t>• Contrattualizzazione dei fattori attraverso format contrattuali definiti prevedendo l'inserimento di esplicite clausole (190, 231, etc)
• Definizione di criteri oggettivi, non discriminatori, pertinenti, proporzionati all'oggetto dell'affidamento e orientati a favorire la rotazione dei fornitori qualificati ai fini della selezione dei fornitori a cui inviare la Richiesta di Offerta</t>
  </si>
  <si>
    <t>• Verifica periodica della corretta fatturazione sulla base delle previsioni contrattuali e delle prestazioni rese ai clienti
• Predisposizione di canali per la richiesta di attivazione di servizi che garantiscano la tracciabilità nonché la priorità delle richieste ricevute
• Previsione di una verifica degli incassi ricevuti al fine di monitorare l'insorgenza di eventuali morosità</t>
  </si>
  <si>
    <t>• Con riferimento alle attività di accesso ai sistemi informatici/telematici, definizione delle misure necessarie per la creazione degli account e gestione delle abilitazioni, modifica e revoca delle stesse
• Liste di controllo del personale abilitato all'accesso ai sistemi nonchè delle autorizzazioni specifiche dei diversi utenti e categorie di utenti</t>
  </si>
  <si>
    <t>• Definizione delle modalità di utilizzo delle risorse finanziarie messe a disposizione per le spese a carattere di urgenza e di piccolo importo
• Verifica periodica che non siano stati ricevuti incassi/effettuati pagamenti da/verso controparti nei cui confronti non è aperta una posizione contrattuale
• In caso di operazioni effettuate tramite assegni, verifica dell'apposizione della clausola di non trasferibilità e/o della denominazione del beneficiario sugli assegni bancari/postali, sugli assegni circolari e sui vaglia postali/cambiari
• Effettuazione di riconciliazioni bancarie per tutti i conti correnti accesi dalla Società</t>
  </si>
  <si>
    <t>• Definizione ed attuazione di criteri oggettivi di selezione del personale
• Previsione della verifica in merito alla sussistenza di conflitti di interesse, anche potenziali, tra il neo assunto ed il Gruppo EUR S.p.A. mediante compilazione e sottoscrizione di una autodichiarazione da parte del neo assunto
• Con riferimento alla gestione delle spese di trasferta, definizione delle modalità di effettuazione e di rimborso delle stesse nonchè previsione di attività di verifica delle spese sostenute e delle modalità di autorizzazione al rimborso</t>
  </si>
  <si>
    <t>• Divieto di accettare regalie/atti di cortesia che eccedano il valore di € 100,00</t>
  </si>
  <si>
    <t>• Individuazione dei soggetti abilitati all'accesso alla documentazione societaria
• Preventiva richiesta e successiva autorizzazione all'accesso ai libri sociali</t>
  </si>
  <si>
    <t>• Adozione di controlli volti a prevenire accessi non autorizzati ai locali ed ai beni in essi contenuti
• Definizione di misure minime standard relative ai servizi erogati
• Adozione di una specifica regolamentazione degli adempimenti da porre in essere in caso di disaster recovery</t>
  </si>
  <si>
    <t>• Partecipazione agli incontri con esponenti della Pubblica Amministrazione di almeno due soggetti
• Verbalizzazione degli incontri in questione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</si>
</sst>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sz val="11"/>
      <color rgb="FF9C5700"/>
      <name val="Calibri"/>
      <family val="2"/>
      <scheme val="minor"/>
    </font>
    <font>
      <u/>
      <sz val="7.7"/>
      <color theme="10"/>
      <name val="Calibri"/>
      <family val="2"/>
    </font>
    <font>
      <sz val="11"/>
      <color rgb="FF9C000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3"/>
      <color theme="1"/>
      <name val="Calibri"/>
      <family val="2"/>
      <scheme val="minor"/>
    </font>
    <font>
      <sz val="11"/>
      <name val="Calibri"/>
      <family val="2"/>
      <scheme val="minor"/>
    </font>
    <font>
      <u/>
      <sz val="11"/>
      <name val="Calibri"/>
      <family val="2"/>
      <scheme val="minor"/>
    </font>
    <font>
      <i/>
      <sz val="11"/>
      <color theme="1"/>
      <name val="Calibri"/>
      <family val="2"/>
      <scheme val="minor"/>
    </font>
    <font>
      <i/>
      <sz val="11"/>
      <name val="Calibri"/>
      <family val="2"/>
      <scheme val="minor"/>
    </font>
    <font>
      <b/>
      <sz val="11"/>
      <name val="Calibri"/>
      <family val="2"/>
      <scheme val="minor"/>
    </font>
    <font>
      <b/>
      <sz val="11"/>
      <color theme="2" tint="-0.89999084444715716"/>
      <name val="Calibri"/>
      <family val="2"/>
      <scheme val="minor"/>
    </font>
    <font>
      <sz val="11"/>
      <color rgb="FF002060"/>
      <name val="Calibri"/>
      <family val="2"/>
      <scheme val="minor"/>
    </font>
    <font>
      <sz val="11"/>
      <color theme="2" tint="-0.89999084444715716"/>
      <name val="Calibri"/>
      <family val="2"/>
      <scheme val="minor"/>
    </font>
    <font>
      <b/>
      <sz val="11"/>
      <color rgb="FF002060"/>
      <name val="Calibri"/>
      <family val="2"/>
      <scheme val="minor"/>
    </font>
    <font>
      <b/>
      <i/>
      <sz val="11"/>
      <color theme="2" tint="-0.89999084444715716"/>
      <name val="Calibri"/>
      <family val="2"/>
      <scheme val="minor"/>
    </font>
  </fonts>
  <fills count="1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EB9C"/>
      </patternFill>
    </fill>
    <fill>
      <patternFill patternType="solid">
        <fgColor theme="5" tint="0.39997558519241921"/>
        <bgColor indexed="64"/>
      </patternFill>
    </fill>
    <fill>
      <patternFill patternType="solid">
        <fgColor rgb="FFFF0000"/>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0" tint="-4.9989318521683403E-2"/>
        <bgColor indexed="31"/>
      </patternFill>
    </fill>
    <fill>
      <patternFill patternType="solid">
        <fgColor theme="2" tint="-0.749992370372631"/>
        <bgColor indexed="64"/>
      </patternFill>
    </fill>
    <fill>
      <patternFill patternType="solid">
        <fgColor rgb="FFFFC7CE"/>
      </patternFill>
    </fill>
  </fills>
  <borders count="25">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thin">
        <color indexed="64"/>
      </left>
      <right style="thin">
        <color indexed="64"/>
      </right>
      <top/>
      <bottom style="thin">
        <color indexed="64"/>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theme="1"/>
      </top>
      <bottom style="thin">
        <color theme="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7">
    <xf numFmtId="0" fontId="0" fillId="0" borderId="0"/>
    <xf numFmtId="0" fontId="2" fillId="2" borderId="0" applyNumberFormat="0" applyBorder="0" applyAlignment="0" applyProtection="0"/>
    <xf numFmtId="0" fontId="1" fillId="0" borderId="0"/>
    <xf numFmtId="0" fontId="3" fillId="0" borderId="0"/>
    <xf numFmtId="0" fontId="4" fillId="7" borderId="0" applyNumberFormat="0" applyBorder="0" applyAlignment="0" applyProtection="0"/>
    <xf numFmtId="0" fontId="5" fillId="0" borderId="0" applyNumberFormat="0" applyFill="0" applyBorder="0" applyAlignment="0" applyProtection="0">
      <alignment vertical="top"/>
      <protection locked="0"/>
    </xf>
    <xf numFmtId="0" fontId="6" fillId="14" borderId="0" applyNumberFormat="0" applyBorder="0" applyAlignment="0" applyProtection="0"/>
  </cellStyleXfs>
  <cellXfs count="162">
    <xf numFmtId="0" fontId="0" fillId="0" borderId="0" xfId="0"/>
    <xf numFmtId="0" fontId="0" fillId="3" borderId="0" xfId="0" applyFill="1"/>
    <xf numFmtId="0" fontId="0" fillId="3" borderId="10" xfId="0" applyFill="1" applyBorder="1" applyAlignment="1">
      <alignment horizontal="center" vertical="center" wrapText="1"/>
    </xf>
    <xf numFmtId="0" fontId="11" fillId="0" borderId="10" xfId="5" applyFont="1" applyFill="1" applyBorder="1" applyAlignment="1" applyProtection="1">
      <alignment vertical="center" wrapText="1"/>
    </xf>
    <xf numFmtId="0" fontId="0" fillId="0" borderId="10" xfId="0" quotePrefix="1" applyBorder="1" applyAlignment="1">
      <alignment horizontal="center" vertical="center" wrapText="1"/>
    </xf>
    <xf numFmtId="0" fontId="11" fillId="0" borderId="10" xfId="0" quotePrefix="1" applyFont="1" applyBorder="1" applyAlignment="1">
      <alignment horizontal="left" vertical="center" wrapText="1"/>
    </xf>
    <xf numFmtId="0" fontId="0" fillId="0" borderId="10" xfId="0" quotePrefix="1" applyBorder="1" applyAlignment="1">
      <alignment vertical="center" wrapText="1"/>
    </xf>
    <xf numFmtId="0" fontId="11" fillId="0" borderId="10" xfId="5" quotePrefix="1" applyFont="1" applyFill="1" applyBorder="1" applyAlignment="1" applyProtection="1">
      <alignment vertical="center" wrapText="1"/>
    </xf>
    <xf numFmtId="0" fontId="0" fillId="3" borderId="10" xfId="0" quotePrefix="1" applyFill="1" applyBorder="1" applyAlignment="1">
      <alignment horizontal="center" vertical="center" wrapText="1"/>
    </xf>
    <xf numFmtId="0" fontId="11" fillId="4" borderId="10" xfId="3" applyFont="1" applyFill="1" applyBorder="1" applyAlignment="1">
      <alignment horizontal="center" vertical="center"/>
    </xf>
    <xf numFmtId="0" fontId="11" fillId="0" borderId="12" xfId="3" applyFont="1" applyBorder="1" applyAlignment="1">
      <alignment horizontal="center" vertical="center" wrapText="1"/>
    </xf>
    <xf numFmtId="0" fontId="0" fillId="0" borderId="10" xfId="0" applyBorder="1" applyAlignment="1">
      <alignment horizontal="center" vertical="center" wrapText="1"/>
    </xf>
    <xf numFmtId="0" fontId="11" fillId="4" borderId="13" xfId="3" applyFont="1" applyFill="1" applyBorder="1" applyAlignment="1">
      <alignment horizontal="center" vertical="center"/>
    </xf>
    <xf numFmtId="0" fontId="11" fillId="3" borderId="10" xfId="3" applyFont="1" applyFill="1" applyBorder="1" applyAlignment="1">
      <alignment horizontal="center" vertical="center" wrapText="1"/>
    </xf>
    <xf numFmtId="0" fontId="11" fillId="0" borderId="10" xfId="0" applyFont="1" applyBorder="1" applyAlignment="1">
      <alignment horizontal="center" vertical="center" wrapText="1"/>
    </xf>
    <xf numFmtId="0" fontId="0" fillId="4" borderId="10" xfId="0" quotePrefix="1" applyFill="1" applyBorder="1" applyAlignment="1">
      <alignment horizontal="center" vertical="center" wrapText="1"/>
    </xf>
    <xf numFmtId="10" fontId="0" fillId="3" borderId="10" xfId="0" applyNumberFormat="1" applyFill="1" applyBorder="1" applyAlignment="1">
      <alignment horizontal="center" vertical="center" wrapText="1"/>
    </xf>
    <xf numFmtId="0" fontId="0" fillId="4" borderId="10" xfId="0" applyFill="1" applyBorder="1" applyAlignment="1">
      <alignment horizontal="center" vertical="center" wrapText="1"/>
    </xf>
    <xf numFmtId="0" fontId="11" fillId="0" borderId="10" xfId="0" applyFont="1" applyBorder="1" applyAlignment="1">
      <alignment horizontal="center" vertical="center"/>
    </xf>
    <xf numFmtId="0" fontId="0" fillId="3" borderId="10" xfId="0" quotePrefix="1" applyFill="1" applyBorder="1" applyAlignment="1" applyProtection="1">
      <alignment horizontal="center" vertical="center" wrapText="1"/>
      <protection locked="0"/>
    </xf>
    <xf numFmtId="0" fontId="11" fillId="0" borderId="10" xfId="3" applyFont="1" applyBorder="1" applyAlignment="1">
      <alignment horizontal="center" vertical="center" wrapText="1"/>
    </xf>
    <xf numFmtId="0" fontId="11" fillId="3" borderId="10" xfId="1" applyFont="1" applyFill="1" applyBorder="1" applyAlignment="1">
      <alignment vertical="center" wrapText="1"/>
    </xf>
    <xf numFmtId="0" fontId="11" fillId="4" borderId="10" xfId="3" applyFont="1" applyFill="1" applyBorder="1" applyAlignment="1" applyProtection="1">
      <alignment horizontal="center" vertical="center"/>
      <protection locked="0"/>
    </xf>
    <xf numFmtId="0" fontId="11" fillId="4" borderId="13" xfId="3" applyFont="1" applyFill="1" applyBorder="1" applyAlignment="1" applyProtection="1">
      <alignment horizontal="center" vertical="center"/>
      <protection locked="0"/>
    </xf>
    <xf numFmtId="0" fontId="0" fillId="3" borderId="10" xfId="0" applyFill="1" applyBorder="1" applyAlignment="1" applyProtection="1">
      <alignment horizontal="center" vertical="center" wrapText="1"/>
      <protection locked="0"/>
    </xf>
    <xf numFmtId="0" fontId="0" fillId="4" borderId="10" xfId="0" quotePrefix="1" applyFill="1" applyBorder="1" applyAlignment="1" applyProtection="1">
      <alignment horizontal="center" vertical="center" wrapText="1"/>
      <protection locked="0"/>
    </xf>
    <xf numFmtId="0" fontId="0" fillId="0" borderId="0" xfId="0" applyProtection="1">
      <protection locked="0"/>
    </xf>
    <xf numFmtId="0" fontId="0" fillId="0" borderId="11" xfId="0" applyBorder="1" applyAlignment="1">
      <alignment horizontal="center" vertical="center" wrapText="1"/>
    </xf>
    <xf numFmtId="10" fontId="0" fillId="3" borderId="10" xfId="0" applyNumberFormat="1" applyFill="1" applyBorder="1" applyAlignment="1" applyProtection="1">
      <alignment horizontal="center" vertical="center" wrapText="1"/>
      <protection locked="0"/>
    </xf>
    <xf numFmtId="0" fontId="0" fillId="4" borderId="10" xfId="0" applyFill="1" applyBorder="1" applyAlignment="1" applyProtection="1">
      <alignment horizontal="center" vertical="center" wrapText="1"/>
      <protection locked="0"/>
    </xf>
    <xf numFmtId="0" fontId="11" fillId="0" borderId="10" xfId="1" applyFont="1" applyFill="1" applyBorder="1" applyAlignment="1">
      <alignment vertical="center" wrapText="1"/>
    </xf>
    <xf numFmtId="0" fontId="11" fillId="0" borderId="10" xfId="1" quotePrefix="1" applyFont="1" applyFill="1" applyBorder="1" applyAlignment="1">
      <alignment horizontal="center" vertical="center" wrapText="1"/>
    </xf>
    <xf numFmtId="0" fontId="0" fillId="0" borderId="6" xfId="0" applyBorder="1" applyAlignment="1">
      <alignment horizontal="center" vertical="center" wrapText="1"/>
    </xf>
    <xf numFmtId="0" fontId="11" fillId="3" borderId="10" xfId="0" applyFont="1" applyFill="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11" fillId="0" borderId="10" xfId="5" quotePrefix="1" applyFont="1" applyFill="1" applyBorder="1" applyAlignment="1" applyProtection="1">
      <alignment horizontal="left" vertical="center" wrapText="1"/>
    </xf>
    <xf numFmtId="0" fontId="11" fillId="3" borderId="10" xfId="1" quotePrefix="1" applyFont="1" applyFill="1" applyBorder="1" applyAlignment="1">
      <alignment vertical="center" wrapText="1"/>
    </xf>
    <xf numFmtId="0" fontId="11" fillId="3" borderId="10" xfId="0" quotePrefix="1" applyFont="1" applyFill="1" applyBorder="1" applyAlignment="1">
      <alignment horizontal="center" vertical="center" wrapText="1"/>
    </xf>
    <xf numFmtId="0" fontId="0" fillId="3" borderId="10" xfId="0" quotePrefix="1" applyFill="1" applyBorder="1" applyAlignment="1">
      <alignment horizontal="left" vertical="center" wrapText="1"/>
    </xf>
    <xf numFmtId="0" fontId="11" fillId="0" borderId="10" xfId="0" quotePrefix="1" applyFont="1" applyBorder="1" applyAlignment="1">
      <alignment vertical="center" wrapText="1"/>
    </xf>
    <xf numFmtId="0" fontId="11" fillId="0" borderId="10" xfId="0" quotePrefix="1" applyFont="1" applyBorder="1" applyAlignment="1">
      <alignment horizontal="center" vertical="center" wrapText="1"/>
    </xf>
    <xf numFmtId="0" fontId="11" fillId="0" borderId="10" xfId="6" quotePrefix="1" applyFont="1" applyFill="1" applyBorder="1" applyAlignment="1">
      <alignment vertical="center" wrapText="1"/>
    </xf>
    <xf numFmtId="0" fontId="11" fillId="0" borderId="10" xfId="5" applyFont="1" applyFill="1" applyBorder="1" applyAlignment="1" applyProtection="1">
      <alignment horizontal="center" vertical="center" wrapText="1"/>
    </xf>
    <xf numFmtId="0" fontId="11" fillId="0" borderId="6" xfId="0" applyFont="1" applyBorder="1" applyAlignment="1">
      <alignment horizontal="center" vertical="center"/>
    </xf>
    <xf numFmtId="0" fontId="0" fillId="0" borderId="10" xfId="0" quotePrefix="1" applyBorder="1" applyAlignment="1">
      <alignment horizontal="left" vertical="center" wrapText="1"/>
    </xf>
    <xf numFmtId="0" fontId="11" fillId="3" borderId="15" xfId="4" applyFont="1" applyFill="1" applyBorder="1" applyAlignment="1">
      <alignment vertical="center" wrapText="1"/>
    </xf>
    <xf numFmtId="0" fontId="0" fillId="0" borderId="0" xfId="0" applyAlignment="1" applyProtection="1">
      <alignment wrapText="1"/>
      <protection locked="0"/>
    </xf>
    <xf numFmtId="0" fontId="0" fillId="0" borderId="0" xfId="0" applyAlignment="1" applyProtection="1">
      <alignment horizontal="center"/>
      <protection locked="0"/>
    </xf>
    <xf numFmtId="0" fontId="15" fillId="12" borderId="10" xfId="3" applyFont="1" applyFill="1" applyBorder="1" applyAlignment="1" applyProtection="1">
      <alignment horizontal="center" vertical="center" wrapText="1"/>
      <protection locked="0"/>
    </xf>
    <xf numFmtId="0" fontId="11" fillId="3" borderId="0" xfId="3" applyFont="1" applyFill="1"/>
    <xf numFmtId="0" fontId="16" fillId="3" borderId="0" xfId="3" applyFont="1" applyFill="1" applyAlignment="1">
      <alignment vertical="center"/>
    </xf>
    <xf numFmtId="0" fontId="11" fillId="3" borderId="0" xfId="3" applyFont="1" applyFill="1" applyAlignment="1">
      <alignment vertical="center"/>
    </xf>
    <xf numFmtId="0" fontId="17" fillId="3" borderId="0" xfId="3" applyFont="1" applyFill="1"/>
    <xf numFmtId="0" fontId="16" fillId="3" borderId="0" xfId="3" applyFont="1" applyFill="1"/>
    <xf numFmtId="0" fontId="18" fillId="3" borderId="0" xfId="3" applyFont="1" applyFill="1"/>
    <xf numFmtId="0" fontId="16" fillId="3" borderId="0" xfId="3" applyFont="1" applyFill="1" applyAlignment="1">
      <alignment horizontal="center"/>
    </xf>
    <xf numFmtId="0" fontId="20" fillId="3" borderId="0" xfId="3" applyFont="1" applyFill="1" applyAlignment="1">
      <alignment horizontal="center"/>
    </xf>
    <xf numFmtId="0" fontId="20" fillId="3" borderId="0" xfId="3" applyFont="1" applyFill="1"/>
    <xf numFmtId="0" fontId="16" fillId="6" borderId="0" xfId="3" applyFont="1" applyFill="1" applyAlignment="1">
      <alignment horizontal="center"/>
    </xf>
    <xf numFmtId="0" fontId="16" fillId="5" borderId="0" xfId="3" applyFont="1" applyFill="1" applyAlignment="1">
      <alignment horizontal="center"/>
    </xf>
    <xf numFmtId="0" fontId="16" fillId="8" borderId="0" xfId="3" applyFont="1" applyFill="1" applyAlignment="1">
      <alignment horizontal="center"/>
    </xf>
    <xf numFmtId="0" fontId="18" fillId="3" borderId="0" xfId="3" applyFont="1" applyFill="1" applyAlignment="1">
      <alignment horizontal="center"/>
    </xf>
    <xf numFmtId="0" fontId="7" fillId="10" borderId="10" xfId="3" applyFont="1" applyFill="1" applyBorder="1" applyAlignment="1">
      <alignment vertical="center"/>
    </xf>
    <xf numFmtId="0" fontId="11" fillId="3" borderId="0" xfId="3" applyFont="1" applyFill="1" applyAlignment="1">
      <alignment vertical="distributed"/>
    </xf>
    <xf numFmtId="0" fontId="11" fillId="3" borderId="0" xfId="3" applyFont="1" applyFill="1" applyAlignment="1">
      <alignment wrapText="1"/>
    </xf>
    <xf numFmtId="0" fontId="15" fillId="3" borderId="0" xfId="3" applyFont="1" applyFill="1"/>
    <xf numFmtId="0" fontId="14" fillId="3" borderId="0" xfId="3" applyFont="1" applyFill="1"/>
    <xf numFmtId="0" fontId="7" fillId="3" borderId="0" xfId="3" applyFont="1" applyFill="1" applyAlignment="1">
      <alignment horizontal="center" vertical="center"/>
    </xf>
    <xf numFmtId="0" fontId="9" fillId="3" borderId="0" xfId="3" applyFont="1" applyFill="1" applyAlignment="1">
      <alignment horizontal="center"/>
    </xf>
    <xf numFmtId="0" fontId="8" fillId="3" borderId="0" xfId="3" applyFont="1" applyFill="1" applyAlignment="1">
      <alignment horizontal="center" vertical="center"/>
    </xf>
    <xf numFmtId="0" fontId="1" fillId="3" borderId="0" xfId="3" applyFont="1" applyFill="1" applyAlignment="1">
      <alignment horizontal="center" vertical="center"/>
    </xf>
    <xf numFmtId="0" fontId="16" fillId="9" borderId="0" xfId="3" applyFont="1" applyFill="1" applyAlignment="1">
      <alignment horizontal="center"/>
    </xf>
    <xf numFmtId="0" fontId="11" fillId="3" borderId="0" xfId="3" applyFont="1" applyFill="1" applyAlignment="1">
      <alignment horizontal="center" vertical="center" wrapText="1"/>
    </xf>
    <xf numFmtId="0" fontId="11" fillId="3" borderId="0" xfId="3" applyFont="1" applyFill="1" applyAlignment="1">
      <alignment horizontal="center" vertical="center"/>
    </xf>
    <xf numFmtId="0" fontId="11" fillId="3" borderId="0" xfId="3" applyFont="1" applyFill="1" applyAlignment="1">
      <alignment horizontal="center" wrapText="1"/>
    </xf>
    <xf numFmtId="0" fontId="11" fillId="3" borderId="0" xfId="3" applyFont="1" applyFill="1" applyAlignment="1">
      <alignment horizontal="center"/>
    </xf>
    <xf numFmtId="0" fontId="14" fillId="3" borderId="0" xfId="3" applyFont="1" applyFill="1" applyAlignment="1">
      <alignment horizontal="center"/>
    </xf>
    <xf numFmtId="0" fontId="16" fillId="11" borderId="10" xfId="3" applyFont="1" applyFill="1" applyBorder="1" applyAlignment="1">
      <alignment horizontal="center"/>
    </xf>
    <xf numFmtId="0" fontId="11" fillId="0" borderId="10" xfId="3" applyFont="1" applyBorder="1" applyAlignment="1">
      <alignment horizontal="center"/>
    </xf>
    <xf numFmtId="0" fontId="11" fillId="3" borderId="10" xfId="3" applyFont="1" applyFill="1" applyBorder="1" applyAlignment="1">
      <alignment horizont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7" fillId="13" borderId="1" xfId="0" applyFont="1" applyFill="1" applyBorder="1" applyAlignment="1" applyProtection="1">
      <alignment horizontal="center" vertical="center"/>
      <protection locked="0"/>
    </xf>
    <xf numFmtId="0" fontId="7" fillId="13" borderId="2" xfId="0" applyFont="1" applyFill="1" applyBorder="1" applyAlignment="1" applyProtection="1">
      <alignment horizontal="center" vertical="center"/>
      <protection locked="0"/>
    </xf>
    <xf numFmtId="0" fontId="7" fillId="13" borderId="0" xfId="0" applyFont="1" applyFill="1" applyAlignment="1" applyProtection="1">
      <alignment horizontal="center" vertical="center"/>
      <protection locked="0"/>
    </xf>
    <xf numFmtId="0" fontId="7" fillId="13" borderId="3" xfId="0" applyFont="1" applyFill="1" applyBorder="1" applyAlignment="1" applyProtection="1">
      <alignment horizontal="center" vertical="center"/>
      <protection locked="0"/>
    </xf>
    <xf numFmtId="0" fontId="8" fillId="11" borderId="4" xfId="0" applyFont="1" applyFill="1" applyBorder="1" applyAlignment="1" applyProtection="1">
      <alignment horizontal="center" vertical="center" wrapText="1"/>
      <protection locked="0"/>
    </xf>
    <xf numFmtId="0" fontId="8" fillId="11" borderId="6" xfId="0" applyFont="1" applyFill="1" applyBorder="1" applyAlignment="1" applyProtection="1">
      <alignment horizontal="center" vertical="center" wrapText="1"/>
      <protection locked="0"/>
    </xf>
    <xf numFmtId="0" fontId="15" fillId="11" borderId="6" xfId="2" applyFont="1" applyFill="1" applyBorder="1" applyAlignment="1" applyProtection="1">
      <alignment horizontal="center" vertical="center" wrapText="1"/>
      <protection locked="0"/>
    </xf>
    <xf numFmtId="0" fontId="15" fillId="11" borderId="10" xfId="2" applyFont="1" applyFill="1" applyBorder="1" applyAlignment="1" applyProtection="1">
      <alignment horizontal="center" vertical="center" wrapText="1"/>
      <protection locked="0"/>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11" borderId="5" xfId="0" applyFont="1" applyFill="1" applyBorder="1" applyAlignment="1" applyProtection="1">
      <alignment horizontal="center" vertical="center" wrapText="1"/>
      <protection locked="0"/>
    </xf>
    <xf numFmtId="0" fontId="8" fillId="11" borderId="7" xfId="0" applyFont="1" applyFill="1" applyBorder="1" applyAlignment="1" applyProtection="1">
      <alignment horizontal="center" vertical="center" wrapText="1"/>
      <protection locked="0"/>
    </xf>
    <xf numFmtId="0" fontId="8" fillId="11" borderId="8" xfId="0" applyFont="1" applyFill="1" applyBorder="1" applyAlignment="1" applyProtection="1">
      <alignment horizontal="center" vertical="center" wrapText="1"/>
      <protection locked="0"/>
    </xf>
    <xf numFmtId="0" fontId="8" fillId="11" borderId="9" xfId="0" applyFont="1" applyFill="1" applyBorder="1" applyAlignment="1" applyProtection="1">
      <alignment horizontal="center" vertical="center" wrapText="1"/>
      <protection locked="0"/>
    </xf>
    <xf numFmtId="0" fontId="7" fillId="13" borderId="22" xfId="0" applyFont="1" applyFill="1" applyBorder="1" applyAlignment="1" applyProtection="1">
      <alignment horizontal="center" vertical="center"/>
      <protection locked="0"/>
    </xf>
    <xf numFmtId="0" fontId="7" fillId="13" borderId="23" xfId="0" applyFont="1" applyFill="1" applyBorder="1" applyAlignment="1" applyProtection="1">
      <alignment horizontal="center" vertical="center"/>
      <protection locked="0"/>
    </xf>
    <xf numFmtId="0" fontId="7" fillId="13" borderId="24" xfId="0" applyFont="1" applyFill="1" applyBorder="1" applyAlignment="1" applyProtection="1">
      <alignment horizontal="center" vertical="center"/>
      <protection locked="0"/>
    </xf>
    <xf numFmtId="0" fontId="7" fillId="10" borderId="0" xfId="3" applyFont="1" applyFill="1" applyAlignment="1">
      <alignment horizontal="center" vertical="center"/>
    </xf>
    <xf numFmtId="0" fontId="11" fillId="3" borderId="0" xfId="3" applyFont="1" applyFill="1" applyAlignment="1">
      <alignment horizontal="left" vertical="center" wrapText="1"/>
    </xf>
    <xf numFmtId="0" fontId="18" fillId="3" borderId="12" xfId="3" applyFont="1" applyFill="1" applyBorder="1" applyAlignment="1">
      <alignment horizontal="center"/>
    </xf>
    <xf numFmtId="0" fontId="18" fillId="3" borderId="14" xfId="3" applyFont="1" applyFill="1" applyBorder="1" applyAlignment="1">
      <alignment horizontal="center"/>
    </xf>
    <xf numFmtId="0" fontId="18" fillId="3" borderId="13" xfId="3" applyFont="1" applyFill="1" applyBorder="1" applyAlignment="1">
      <alignment horizontal="center"/>
    </xf>
    <xf numFmtId="0" fontId="7" fillId="10" borderId="0" xfId="3" applyFont="1" applyFill="1" applyAlignment="1">
      <alignment horizontal="left" vertical="center"/>
    </xf>
    <xf numFmtId="0" fontId="7" fillId="10" borderId="10" xfId="3" applyFont="1" applyFill="1" applyBorder="1" applyAlignment="1">
      <alignment horizontal="center" vertical="center"/>
    </xf>
    <xf numFmtId="0" fontId="16" fillId="3" borderId="0" xfId="3" applyFont="1" applyFill="1" applyAlignment="1">
      <alignment horizontal="center"/>
    </xf>
    <xf numFmtId="0" fontId="20" fillId="3" borderId="0" xfId="3" applyFont="1" applyFill="1" applyAlignment="1">
      <alignment horizontal="center"/>
    </xf>
    <xf numFmtId="0" fontId="7" fillId="10" borderId="10" xfId="3" applyFont="1" applyFill="1" applyBorder="1" applyAlignment="1">
      <alignment horizontal="center"/>
    </xf>
    <xf numFmtId="0" fontId="18" fillId="3" borderId="12" xfId="3" applyFont="1" applyFill="1" applyBorder="1" applyAlignment="1">
      <alignment horizontal="center" vertical="center" wrapText="1"/>
    </xf>
    <xf numFmtId="0" fontId="18" fillId="3" borderId="14" xfId="3" applyFont="1" applyFill="1" applyBorder="1" applyAlignment="1">
      <alignment horizontal="center" vertical="center" wrapText="1"/>
    </xf>
    <xf numFmtId="0" fontId="18" fillId="3" borderId="13" xfId="3" applyFont="1" applyFill="1" applyBorder="1" applyAlignment="1">
      <alignment horizontal="center" vertical="center" wrapText="1"/>
    </xf>
    <xf numFmtId="0" fontId="11" fillId="3" borderId="12" xfId="3" applyFont="1" applyFill="1" applyBorder="1" applyAlignment="1">
      <alignment horizontal="left" vertical="center"/>
    </xf>
    <xf numFmtId="0" fontId="11" fillId="3" borderId="13" xfId="3" applyFont="1" applyFill="1" applyBorder="1" applyAlignment="1">
      <alignment horizontal="left" vertical="center"/>
    </xf>
    <xf numFmtId="0" fontId="16" fillId="3" borderId="12" xfId="3" applyFont="1" applyFill="1" applyBorder="1" applyAlignment="1">
      <alignment horizontal="center" vertical="center"/>
    </xf>
    <xf numFmtId="0" fontId="16" fillId="3" borderId="13" xfId="3" applyFont="1" applyFill="1" applyBorder="1" applyAlignment="1">
      <alignment horizontal="center" vertical="center"/>
    </xf>
    <xf numFmtId="0" fontId="16" fillId="3" borderId="14" xfId="3" applyFont="1" applyFill="1" applyBorder="1" applyAlignment="1">
      <alignment horizontal="center" vertical="center"/>
    </xf>
    <xf numFmtId="0" fontId="11" fillId="3" borderId="12" xfId="3" applyFont="1" applyFill="1" applyBorder="1" applyAlignment="1">
      <alignment horizontal="left" vertical="center" wrapText="1"/>
    </xf>
    <xf numFmtId="0" fontId="11" fillId="3" borderId="13" xfId="3" applyFont="1" applyFill="1" applyBorder="1" applyAlignment="1">
      <alignment horizontal="left" vertical="center" wrapText="1"/>
    </xf>
    <xf numFmtId="0" fontId="16" fillId="3" borderId="12" xfId="3" applyFont="1" applyFill="1" applyBorder="1" applyAlignment="1">
      <alignment horizontal="center" vertical="center" wrapText="1"/>
    </xf>
    <xf numFmtId="0" fontId="16" fillId="3" borderId="13" xfId="3" applyFont="1" applyFill="1" applyBorder="1" applyAlignment="1">
      <alignment horizontal="center" vertical="center" wrapText="1"/>
    </xf>
    <xf numFmtId="0" fontId="16" fillId="3" borderId="14" xfId="3" applyFont="1" applyFill="1" applyBorder="1" applyAlignment="1">
      <alignment horizontal="center" vertical="center" wrapText="1"/>
    </xf>
    <xf numFmtId="0" fontId="11" fillId="3" borderId="12" xfId="3" quotePrefix="1" applyFont="1" applyFill="1" applyBorder="1" applyAlignment="1">
      <alignment horizontal="center" vertical="center"/>
    </xf>
    <xf numFmtId="0" fontId="11" fillId="3" borderId="14" xfId="3" quotePrefix="1" applyFont="1" applyFill="1" applyBorder="1" applyAlignment="1">
      <alignment horizontal="center" vertical="center"/>
    </xf>
    <xf numFmtId="0" fontId="11" fillId="3" borderId="13" xfId="3" quotePrefix="1" applyFont="1" applyFill="1" applyBorder="1" applyAlignment="1">
      <alignment horizontal="center" vertical="center"/>
    </xf>
    <xf numFmtId="0" fontId="11" fillId="3" borderId="12"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13" xfId="3" applyFont="1" applyFill="1" applyBorder="1" applyAlignment="1">
      <alignment horizontal="center" vertical="center"/>
    </xf>
    <xf numFmtId="0" fontId="7" fillId="10" borderId="12" xfId="3" applyFont="1" applyFill="1" applyBorder="1" applyAlignment="1">
      <alignment horizontal="center" vertical="center"/>
    </xf>
    <xf numFmtId="0" fontId="7" fillId="10" borderId="14" xfId="3" applyFont="1" applyFill="1" applyBorder="1" applyAlignment="1">
      <alignment horizontal="center" vertical="center"/>
    </xf>
    <xf numFmtId="0" fontId="7" fillId="10" borderId="13" xfId="3" applyFont="1" applyFill="1" applyBorder="1" applyAlignment="1">
      <alignment horizontal="center" vertical="center"/>
    </xf>
    <xf numFmtId="0" fontId="16" fillId="11" borderId="10" xfId="3" applyFont="1" applyFill="1" applyBorder="1" applyAlignment="1">
      <alignment horizontal="center" vertical="center"/>
    </xf>
    <xf numFmtId="0" fontId="16" fillId="11" borderId="12" xfId="3" applyFont="1" applyFill="1" applyBorder="1" applyAlignment="1">
      <alignment horizontal="center" vertical="center"/>
    </xf>
    <xf numFmtId="0" fontId="16" fillId="11" borderId="14" xfId="3" applyFont="1" applyFill="1" applyBorder="1" applyAlignment="1">
      <alignment horizontal="center" vertical="center"/>
    </xf>
    <xf numFmtId="0" fontId="16" fillId="11" borderId="13" xfId="3" applyFont="1" applyFill="1" applyBorder="1" applyAlignment="1">
      <alignment horizontal="center" vertical="center"/>
    </xf>
    <xf numFmtId="0" fontId="11" fillId="3" borderId="12" xfId="3" applyFont="1" applyFill="1" applyBorder="1" applyAlignment="1">
      <alignment horizontal="center" vertical="center" wrapText="1"/>
    </xf>
    <xf numFmtId="0" fontId="11" fillId="3" borderId="14" xfId="3" applyFont="1" applyFill="1" applyBorder="1" applyAlignment="1">
      <alignment horizontal="center" vertical="center" wrapText="1"/>
    </xf>
    <xf numFmtId="0" fontId="11" fillId="3" borderId="13" xfId="3" applyFont="1" applyFill="1" applyBorder="1" applyAlignment="1">
      <alignment horizontal="center" vertical="center" wrapText="1"/>
    </xf>
    <xf numFmtId="0" fontId="11" fillId="3" borderId="12" xfId="3" applyFont="1" applyFill="1" applyBorder="1" applyAlignment="1">
      <alignment horizontal="center"/>
    </xf>
    <xf numFmtId="0" fontId="11" fillId="3" borderId="13" xfId="3" applyFont="1" applyFill="1" applyBorder="1" applyAlignment="1">
      <alignment horizontal="center"/>
    </xf>
    <xf numFmtId="0" fontId="11" fillId="6" borderId="12" xfId="3" applyFont="1" applyFill="1" applyBorder="1" applyAlignment="1">
      <alignment horizontal="center"/>
    </xf>
    <xf numFmtId="0" fontId="11" fillId="6" borderId="14" xfId="3" applyFont="1" applyFill="1" applyBorder="1" applyAlignment="1">
      <alignment horizontal="center"/>
    </xf>
    <xf numFmtId="0" fontId="11" fillId="6" borderId="13" xfId="3" applyFont="1" applyFill="1" applyBorder="1" applyAlignment="1">
      <alignment horizontal="center"/>
    </xf>
    <xf numFmtId="0" fontId="16" fillId="11" borderId="12" xfId="3" applyFont="1" applyFill="1" applyBorder="1" applyAlignment="1">
      <alignment horizontal="center"/>
    </xf>
    <xf numFmtId="0" fontId="16" fillId="11" borderId="13" xfId="3" applyFont="1" applyFill="1" applyBorder="1" applyAlignment="1">
      <alignment horizontal="center"/>
    </xf>
    <xf numFmtId="0" fontId="16" fillId="11" borderId="14" xfId="3" applyFont="1" applyFill="1" applyBorder="1" applyAlignment="1">
      <alignment horizontal="center"/>
    </xf>
    <xf numFmtId="0" fontId="11" fillId="0" borderId="12" xfId="3" applyFont="1" applyBorder="1" applyAlignment="1">
      <alignment horizontal="center"/>
    </xf>
    <xf numFmtId="0" fontId="11" fillId="0" borderId="13" xfId="3" applyFont="1" applyBorder="1" applyAlignment="1">
      <alignment horizontal="center"/>
    </xf>
    <xf numFmtId="0" fontId="11" fillId="5" borderId="12" xfId="3" applyFont="1" applyFill="1" applyBorder="1" applyAlignment="1">
      <alignment horizontal="center"/>
    </xf>
    <xf numFmtId="0" fontId="11" fillId="5" borderId="14" xfId="3" applyFont="1" applyFill="1" applyBorder="1" applyAlignment="1">
      <alignment horizontal="center"/>
    </xf>
    <xf numFmtId="0" fontId="11" fillId="5" borderId="13" xfId="3" applyFont="1" applyFill="1" applyBorder="1" applyAlignment="1">
      <alignment horizontal="center"/>
    </xf>
    <xf numFmtId="0" fontId="11" fillId="8" borderId="12" xfId="3" applyFont="1" applyFill="1" applyBorder="1" applyAlignment="1">
      <alignment horizontal="center"/>
    </xf>
    <xf numFmtId="0" fontId="11" fillId="8" borderId="14" xfId="3" applyFont="1" applyFill="1" applyBorder="1" applyAlignment="1">
      <alignment horizontal="center"/>
    </xf>
    <xf numFmtId="0" fontId="11" fillId="8" borderId="13" xfId="3" applyFont="1" applyFill="1" applyBorder="1" applyAlignment="1">
      <alignment horizontal="center"/>
    </xf>
    <xf numFmtId="0" fontId="7" fillId="10" borderId="10" xfId="3" applyFont="1" applyFill="1" applyBorder="1" applyAlignment="1">
      <alignment horizontal="left" vertical="center"/>
    </xf>
    <xf numFmtId="0" fontId="11" fillId="3" borderId="10" xfId="3" applyFont="1" applyFill="1" applyBorder="1" applyAlignment="1">
      <alignment horizontal="left" vertical="center"/>
    </xf>
    <xf numFmtId="0" fontId="11" fillId="3" borderId="10" xfId="3" applyFont="1" applyFill="1" applyBorder="1" applyAlignment="1">
      <alignment horizontal="left" vertical="center" wrapText="1"/>
    </xf>
  </cellXfs>
  <cellStyles count="7">
    <cellStyle name="Collegamento ipertestuale" xfId="5" builtinId="8"/>
    <cellStyle name="Neutrale" xfId="4" builtinId="28"/>
    <cellStyle name="Normal 2" xfId="3" xr:uid="{FB37CC7A-1FD1-412D-84CE-2E7A4B445AE2}"/>
    <cellStyle name="Normal 3 2" xfId="2" xr:uid="{8CDA1F71-BE8F-42CA-86F6-114CE18949D6}"/>
    <cellStyle name="Normale" xfId="0" builtinId="0"/>
    <cellStyle name="Valore non valido" xfId="6" builtinId="27"/>
    <cellStyle name="Valore valido" xfId="1" builtinId="26"/>
  </cellStyles>
  <dxfs count="7">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161925</xdr:colOff>
      <xdr:row>3</xdr:row>
      <xdr:rowOff>76200</xdr:rowOff>
    </xdr:from>
    <xdr:to>
      <xdr:col>2</xdr:col>
      <xdr:colOff>492125</xdr:colOff>
      <xdr:row>15</xdr:row>
      <xdr:rowOff>63500</xdr:rowOff>
    </xdr:to>
    <xdr:sp macro="" textlink="">
      <xdr:nvSpPr>
        <xdr:cNvPr id="2" name="Up Arrow 1">
          <a:extLst>
            <a:ext uri="{FF2B5EF4-FFF2-40B4-BE49-F238E27FC236}">
              <a16:creationId xmlns:a16="http://schemas.microsoft.com/office/drawing/2014/main" id="{48520BE5-CB75-4A0A-8767-BC73039D8A39}"/>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3" name="Up Arrow 2">
          <a:extLst>
            <a:ext uri="{FF2B5EF4-FFF2-40B4-BE49-F238E27FC236}">
              <a16:creationId xmlns:a16="http://schemas.microsoft.com/office/drawing/2014/main" id="{22D54E39-B84D-4951-B05C-BB6BFCD6707D}"/>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4" name="Up Arrow 1">
          <a:extLst>
            <a:ext uri="{FF2B5EF4-FFF2-40B4-BE49-F238E27FC236}">
              <a16:creationId xmlns:a16="http://schemas.microsoft.com/office/drawing/2014/main" id="{A85B40CD-6B5C-4B30-BD82-E44AED822916}"/>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5" name="Up Arrow 2">
          <a:extLst>
            <a:ext uri="{FF2B5EF4-FFF2-40B4-BE49-F238E27FC236}">
              <a16:creationId xmlns:a16="http://schemas.microsoft.com/office/drawing/2014/main" id="{2206E09A-F7EA-48CC-AE8D-77D4DE7F33FB}"/>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6" name="Up Arrow 1">
          <a:extLst>
            <a:ext uri="{FF2B5EF4-FFF2-40B4-BE49-F238E27FC236}">
              <a16:creationId xmlns:a16="http://schemas.microsoft.com/office/drawing/2014/main" id="{47D6D1A5-E4EE-4E52-87CB-45E5200275FF}"/>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7" name="Up Arrow 2">
          <a:extLst>
            <a:ext uri="{FF2B5EF4-FFF2-40B4-BE49-F238E27FC236}">
              <a16:creationId xmlns:a16="http://schemas.microsoft.com/office/drawing/2014/main" id="{C09FDC42-7C4D-4EC2-8719-F50DF28F0224}"/>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8" name="Up Arrow 1">
          <a:extLst>
            <a:ext uri="{FF2B5EF4-FFF2-40B4-BE49-F238E27FC236}">
              <a16:creationId xmlns:a16="http://schemas.microsoft.com/office/drawing/2014/main" id="{1009F7BF-DD19-4438-AA9E-7BF02601DF31}"/>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9" name="Up Arrow 2">
          <a:extLst>
            <a:ext uri="{FF2B5EF4-FFF2-40B4-BE49-F238E27FC236}">
              <a16:creationId xmlns:a16="http://schemas.microsoft.com/office/drawing/2014/main" id="{2BA1D2BD-44AA-4FAE-B7F4-BE0D09548A01}"/>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0" name="Up Arrow 1">
          <a:extLst>
            <a:ext uri="{FF2B5EF4-FFF2-40B4-BE49-F238E27FC236}">
              <a16:creationId xmlns:a16="http://schemas.microsoft.com/office/drawing/2014/main" id="{67A2B632-37B8-4252-90AA-CE1601DD5F8C}"/>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1" name="Up Arrow 2">
          <a:extLst>
            <a:ext uri="{FF2B5EF4-FFF2-40B4-BE49-F238E27FC236}">
              <a16:creationId xmlns:a16="http://schemas.microsoft.com/office/drawing/2014/main" id="{73FD7491-535F-438B-9214-53FAC74022C4}"/>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2" name="Up Arrow 1">
          <a:extLst>
            <a:ext uri="{FF2B5EF4-FFF2-40B4-BE49-F238E27FC236}">
              <a16:creationId xmlns:a16="http://schemas.microsoft.com/office/drawing/2014/main" id="{9B2DE828-0085-4C13-8BC5-07BAFCC81402}"/>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3" name="Up Arrow 2">
          <a:extLst>
            <a:ext uri="{FF2B5EF4-FFF2-40B4-BE49-F238E27FC236}">
              <a16:creationId xmlns:a16="http://schemas.microsoft.com/office/drawing/2014/main" id="{E611EBFD-F548-4CC3-833C-C8FE4E199184}"/>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4" name="Up Arrow 1">
          <a:extLst>
            <a:ext uri="{FF2B5EF4-FFF2-40B4-BE49-F238E27FC236}">
              <a16:creationId xmlns:a16="http://schemas.microsoft.com/office/drawing/2014/main" id="{7584E61D-F47C-4CD6-B0DE-6535903E5803}"/>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5" name="Up Arrow 2">
          <a:extLst>
            <a:ext uri="{FF2B5EF4-FFF2-40B4-BE49-F238E27FC236}">
              <a16:creationId xmlns:a16="http://schemas.microsoft.com/office/drawing/2014/main" id="{8AA89889-15B8-4BDE-A776-DEE61E8D8C76}"/>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6" name="Up Arrow 1">
          <a:extLst>
            <a:ext uri="{FF2B5EF4-FFF2-40B4-BE49-F238E27FC236}">
              <a16:creationId xmlns:a16="http://schemas.microsoft.com/office/drawing/2014/main" id="{15978A01-050E-447A-BED1-7DFE65C04F36}"/>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7" name="Up Arrow 2">
          <a:extLst>
            <a:ext uri="{FF2B5EF4-FFF2-40B4-BE49-F238E27FC236}">
              <a16:creationId xmlns:a16="http://schemas.microsoft.com/office/drawing/2014/main" id="{CEC39253-E8A1-4B24-B69B-055CABDBC5C6}"/>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8" name="Up Arrow 1">
          <a:extLst>
            <a:ext uri="{FF2B5EF4-FFF2-40B4-BE49-F238E27FC236}">
              <a16:creationId xmlns:a16="http://schemas.microsoft.com/office/drawing/2014/main" id="{7031EB07-F5CB-4B01-8073-4ABF837CACCF}"/>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9" name="Up Arrow 2">
          <a:extLst>
            <a:ext uri="{FF2B5EF4-FFF2-40B4-BE49-F238E27FC236}">
              <a16:creationId xmlns:a16="http://schemas.microsoft.com/office/drawing/2014/main" id="{8C4602EF-E365-402E-BA20-DD290D780C0E}"/>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20" name="Up Arrow 1">
          <a:extLst>
            <a:ext uri="{FF2B5EF4-FFF2-40B4-BE49-F238E27FC236}">
              <a16:creationId xmlns:a16="http://schemas.microsoft.com/office/drawing/2014/main" id="{BBF86075-5F02-4B3E-ACAE-EB237FF8BE50}"/>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21" name="Up Arrow 2">
          <a:extLst>
            <a:ext uri="{FF2B5EF4-FFF2-40B4-BE49-F238E27FC236}">
              <a16:creationId xmlns:a16="http://schemas.microsoft.com/office/drawing/2014/main" id="{092B93BA-9471-48A3-BF45-B19978870137}"/>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22" name="Up Arrow 1">
          <a:extLst>
            <a:ext uri="{FF2B5EF4-FFF2-40B4-BE49-F238E27FC236}">
              <a16:creationId xmlns:a16="http://schemas.microsoft.com/office/drawing/2014/main" id="{6081ED61-E718-49BA-863B-427A436A7F63}"/>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23" name="Up Arrow 2">
          <a:extLst>
            <a:ext uri="{FF2B5EF4-FFF2-40B4-BE49-F238E27FC236}">
              <a16:creationId xmlns:a16="http://schemas.microsoft.com/office/drawing/2014/main" id="{C01E6154-D8CD-4BBC-B690-3455996B7057}"/>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24" name="Up Arrow 1">
          <a:extLst>
            <a:ext uri="{FF2B5EF4-FFF2-40B4-BE49-F238E27FC236}">
              <a16:creationId xmlns:a16="http://schemas.microsoft.com/office/drawing/2014/main" id="{95F98061-B4CA-4B8B-9B5F-1187DA093AA7}"/>
            </a:ext>
          </a:extLst>
        </xdr:cNvPr>
        <xdr:cNvSpPr/>
      </xdr:nvSpPr>
      <xdr:spPr>
        <a:xfrm>
          <a:off x="1350645" y="556260"/>
          <a:ext cx="330200" cy="4330700"/>
        </a:xfrm>
        <a:prstGeom prst="upArrow">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25" name="Up Arrow 2">
          <a:extLst>
            <a:ext uri="{FF2B5EF4-FFF2-40B4-BE49-F238E27FC236}">
              <a16:creationId xmlns:a16="http://schemas.microsoft.com/office/drawing/2014/main" id="{A998C07D-BFB1-41F2-9475-360F0531B55B}"/>
            </a:ext>
          </a:extLst>
        </xdr:cNvPr>
        <xdr:cNvSpPr/>
      </xdr:nvSpPr>
      <xdr:spPr>
        <a:xfrm>
          <a:off x="1350645" y="5463540"/>
          <a:ext cx="330200" cy="3329940"/>
        </a:xfrm>
        <a:prstGeom prst="upArrow">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9E0D4-51E6-4E12-AD9D-F2C6904B965D}">
  <dimension ref="A1:X58"/>
  <sheetViews>
    <sheetView workbookViewId="0">
      <selection activeCell="D15" sqref="D15"/>
    </sheetView>
  </sheetViews>
  <sheetFormatPr defaultColWidth="8.77734375" defaultRowHeight="14.4" x14ac:dyDescent="0.3"/>
  <cols>
    <col min="1" max="1" width="3" customWidth="1"/>
    <col min="2" max="2" width="111.33203125" customWidth="1"/>
    <col min="3" max="24" width="8.77734375" style="1"/>
  </cols>
  <sheetData>
    <row r="1" spans="1:2" ht="19.8" customHeight="1" x14ac:dyDescent="0.3">
      <c r="A1" s="81" t="s">
        <v>382</v>
      </c>
      <c r="B1" s="82"/>
    </row>
    <row r="2" spans="1:2" ht="14.4" customHeight="1" x14ac:dyDescent="0.3">
      <c r="A2" s="83"/>
      <c r="B2" s="84"/>
    </row>
    <row r="3" spans="1:2" ht="14.4" customHeight="1" x14ac:dyDescent="0.3">
      <c r="A3" s="83"/>
      <c r="B3" s="84"/>
    </row>
    <row r="4" spans="1:2" ht="14.4" customHeight="1" x14ac:dyDescent="0.3">
      <c r="A4" s="83"/>
      <c r="B4" s="84"/>
    </row>
    <row r="5" spans="1:2" ht="14.4" customHeight="1" x14ac:dyDescent="0.3">
      <c r="A5" s="83"/>
      <c r="B5" s="84"/>
    </row>
    <row r="6" spans="1:2" ht="14.4" customHeight="1" x14ac:dyDescent="0.3">
      <c r="A6" s="83"/>
      <c r="B6" s="84"/>
    </row>
    <row r="7" spans="1:2" ht="14.4" customHeight="1" x14ac:dyDescent="0.3">
      <c r="A7" s="83"/>
      <c r="B7" s="84"/>
    </row>
    <row r="8" spans="1:2" ht="14.4" customHeight="1" x14ac:dyDescent="0.3">
      <c r="A8" s="83"/>
      <c r="B8" s="84"/>
    </row>
    <row r="9" spans="1:2" ht="14.4" customHeight="1" x14ac:dyDescent="0.3">
      <c r="A9" s="83"/>
      <c r="B9" s="84"/>
    </row>
    <row r="10" spans="1:2" ht="14.4" customHeight="1" x14ac:dyDescent="0.3">
      <c r="A10" s="83"/>
      <c r="B10" s="84"/>
    </row>
    <row r="11" spans="1:2" ht="14.4" customHeight="1" x14ac:dyDescent="0.3">
      <c r="A11" s="83"/>
      <c r="B11" s="84"/>
    </row>
    <row r="12" spans="1:2" ht="14.4" customHeight="1" x14ac:dyDescent="0.3">
      <c r="A12" s="83"/>
      <c r="B12" s="84"/>
    </row>
    <row r="13" spans="1:2" ht="14.4" customHeight="1" x14ac:dyDescent="0.3">
      <c r="A13" s="83"/>
      <c r="B13" s="84"/>
    </row>
    <row r="14" spans="1:2" ht="14.4" customHeight="1" x14ac:dyDescent="0.3">
      <c r="A14" s="83"/>
      <c r="B14" s="84"/>
    </row>
    <row r="15" spans="1:2" ht="14.4" customHeight="1" x14ac:dyDescent="0.3">
      <c r="A15" s="83"/>
      <c r="B15" s="84"/>
    </row>
    <row r="16" spans="1:2" ht="55.5" customHeight="1" x14ac:dyDescent="0.3">
      <c r="A16" s="83"/>
      <c r="B16" s="84"/>
    </row>
    <row r="17" spans="1:2" ht="16.2" customHeight="1" x14ac:dyDescent="0.3">
      <c r="A17" s="83"/>
      <c r="B17" s="84"/>
    </row>
    <row r="18" spans="1:2" x14ac:dyDescent="0.3">
      <c r="A18" s="83"/>
      <c r="B18" s="84"/>
    </row>
    <row r="19" spans="1:2" x14ac:dyDescent="0.3">
      <c r="A19" s="83"/>
      <c r="B19" s="84"/>
    </row>
    <row r="20" spans="1:2" ht="60" customHeight="1" x14ac:dyDescent="0.3">
      <c r="A20" s="83"/>
      <c r="B20" s="84"/>
    </row>
    <row r="21" spans="1:2" x14ac:dyDescent="0.3">
      <c r="A21" s="83"/>
      <c r="B21" s="84"/>
    </row>
    <row r="22" spans="1:2" x14ac:dyDescent="0.3">
      <c r="A22" s="83"/>
      <c r="B22" s="84"/>
    </row>
    <row r="23" spans="1:2" x14ac:dyDescent="0.3">
      <c r="A23" s="83"/>
      <c r="B23" s="84"/>
    </row>
    <row r="24" spans="1:2" ht="22.5" customHeight="1" thickBot="1" x14ac:dyDescent="0.35">
      <c r="A24" s="85"/>
      <c r="B24" s="86"/>
    </row>
    <row r="25" spans="1:2" s="1" customFormat="1" x14ac:dyDescent="0.3"/>
    <row r="26" spans="1:2" s="1" customFormat="1" x14ac:dyDescent="0.3"/>
    <row r="27" spans="1:2" s="1" customFormat="1" x14ac:dyDescent="0.3"/>
    <row r="28" spans="1:2" s="1" customFormat="1" x14ac:dyDescent="0.3"/>
    <row r="29" spans="1:2" s="1" customFormat="1" x14ac:dyDescent="0.3"/>
    <row r="30" spans="1:2" s="1" customFormat="1" x14ac:dyDescent="0.3"/>
    <row r="31" spans="1:2" s="1" customFormat="1" x14ac:dyDescent="0.3"/>
    <row r="32" spans="1:2" s="1" customFormat="1" x14ac:dyDescent="0.3"/>
    <row r="33" s="1" customFormat="1" x14ac:dyDescent="0.3"/>
    <row r="34" s="1" customFormat="1" x14ac:dyDescent="0.3"/>
    <row r="35" s="1" customFormat="1" x14ac:dyDescent="0.3"/>
    <row r="48" ht="11.25" customHeight="1" x14ac:dyDescent="0.3"/>
    <row r="49" hidden="1" x14ac:dyDescent="0.3"/>
    <row r="50" hidden="1" x14ac:dyDescent="0.3"/>
    <row r="54" ht="6" customHeight="1" x14ac:dyDescent="0.3"/>
    <row r="55" hidden="1" x14ac:dyDescent="0.3"/>
    <row r="56" hidden="1" x14ac:dyDescent="0.3"/>
    <row r="57" hidden="1" x14ac:dyDescent="0.3"/>
    <row r="58" hidden="1" x14ac:dyDescent="0.3"/>
  </sheetData>
  <mergeCells count="1">
    <mergeCell ref="A1:B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F33CC-1950-467E-82AC-46AD66DF9CFB}">
  <dimension ref="A4:AK71"/>
  <sheetViews>
    <sheetView tabSelected="1" zoomScale="50" zoomScaleNormal="50" workbookViewId="0">
      <selection activeCell="AL1" sqref="AL1"/>
    </sheetView>
  </sheetViews>
  <sheetFormatPr defaultColWidth="8.6640625" defaultRowHeight="14.4" x14ac:dyDescent="0.3"/>
  <cols>
    <col min="1" max="1" width="20.6640625" style="26" customWidth="1"/>
    <col min="2" max="2" width="28.77734375" style="26" customWidth="1"/>
    <col min="3" max="3" width="20.6640625" style="47" customWidth="1"/>
    <col min="4" max="4" width="88" style="26" customWidth="1"/>
    <col min="5" max="5" width="24.6640625" style="26" customWidth="1"/>
    <col min="6" max="6" width="16.44140625" style="26" customWidth="1"/>
    <col min="7" max="7" width="13.21875" style="48" customWidth="1"/>
    <col min="8" max="8" width="54.6640625" style="26" customWidth="1"/>
    <col min="9" max="9" width="31.88671875" style="26" customWidth="1"/>
    <col min="10" max="10" width="27.88671875" style="26" customWidth="1"/>
    <col min="11" max="11" width="24.109375" style="26" customWidth="1"/>
    <col min="12" max="12" width="19.109375" style="26" customWidth="1"/>
    <col min="13" max="14" width="24.109375" style="26" customWidth="1"/>
    <col min="15" max="15" width="19.109375" style="26" customWidth="1"/>
    <col min="16" max="17" width="24.109375" style="26" customWidth="1"/>
    <col min="18" max="18" width="19.109375" style="26" customWidth="1"/>
    <col min="19" max="19" width="24.109375" style="26" customWidth="1"/>
    <col min="20" max="29" width="14.6640625" style="26" customWidth="1"/>
    <col min="30" max="30" width="17.88671875" style="26" customWidth="1"/>
    <col min="31" max="36" width="19.109375" style="26" customWidth="1"/>
    <col min="37" max="37" width="124.44140625" style="26" customWidth="1"/>
    <col min="38" max="16384" width="8.6640625" style="26"/>
  </cols>
  <sheetData>
    <row r="4" spans="1:37" ht="113.55" customHeight="1" x14ac:dyDescent="0.3">
      <c r="A4" s="87" t="s">
        <v>0</v>
      </c>
      <c r="B4" s="87"/>
      <c r="C4" s="87"/>
      <c r="D4" s="87"/>
      <c r="E4" s="87"/>
      <c r="F4" s="87"/>
      <c r="G4" s="87"/>
      <c r="H4" s="87"/>
      <c r="I4" s="87"/>
      <c r="J4" s="87"/>
      <c r="K4" s="88" t="s">
        <v>1</v>
      </c>
      <c r="L4" s="89"/>
      <c r="M4" s="89"/>
      <c r="N4" s="89"/>
      <c r="O4" s="89"/>
      <c r="P4" s="89"/>
      <c r="Q4" s="89"/>
      <c r="R4" s="89"/>
      <c r="S4" s="90"/>
      <c r="T4" s="88" t="s">
        <v>2</v>
      </c>
      <c r="U4" s="89"/>
      <c r="V4" s="89"/>
      <c r="W4" s="89"/>
      <c r="X4" s="89"/>
      <c r="Y4" s="89"/>
      <c r="Z4" s="89"/>
      <c r="AA4" s="89"/>
      <c r="AB4" s="89"/>
      <c r="AC4" s="89"/>
      <c r="AD4" s="89"/>
      <c r="AE4" s="89"/>
      <c r="AF4" s="89"/>
      <c r="AG4" s="89"/>
      <c r="AH4" s="89"/>
      <c r="AI4" s="89"/>
      <c r="AJ4" s="89"/>
      <c r="AK4" s="89"/>
    </row>
    <row r="5" spans="1:37" ht="46.5" customHeight="1" x14ac:dyDescent="0.3">
      <c r="A5" s="91" t="s">
        <v>3</v>
      </c>
      <c r="B5" s="91" t="s">
        <v>4</v>
      </c>
      <c r="C5" s="91" t="s">
        <v>5</v>
      </c>
      <c r="D5" s="91" t="s">
        <v>6</v>
      </c>
      <c r="E5" s="91" t="s">
        <v>7</v>
      </c>
      <c r="F5" s="91" t="s">
        <v>8</v>
      </c>
      <c r="G5" s="91" t="s">
        <v>9</v>
      </c>
      <c r="H5" s="91" t="s">
        <v>10</v>
      </c>
      <c r="I5" s="97" t="s">
        <v>11</v>
      </c>
      <c r="J5" s="91" t="s">
        <v>12</v>
      </c>
      <c r="K5" s="91" t="s">
        <v>13</v>
      </c>
      <c r="L5" s="93" t="s">
        <v>14</v>
      </c>
      <c r="M5" s="93"/>
      <c r="N5" s="91" t="s">
        <v>15</v>
      </c>
      <c r="O5" s="93" t="s">
        <v>236</v>
      </c>
      <c r="P5" s="93"/>
      <c r="Q5" s="91" t="s">
        <v>16</v>
      </c>
      <c r="R5" s="93" t="s">
        <v>17</v>
      </c>
      <c r="S5" s="93"/>
      <c r="T5" s="98" t="s">
        <v>18</v>
      </c>
      <c r="U5" s="99"/>
      <c r="V5" s="99"/>
      <c r="W5" s="99"/>
      <c r="X5" s="99"/>
      <c r="Y5" s="99"/>
      <c r="Z5" s="99"/>
      <c r="AA5" s="99"/>
      <c r="AB5" s="99"/>
      <c r="AC5" s="100"/>
      <c r="AD5" s="97" t="s">
        <v>19</v>
      </c>
      <c r="AE5" s="93" t="s">
        <v>20</v>
      </c>
      <c r="AF5" s="93"/>
      <c r="AG5" s="93" t="s">
        <v>21</v>
      </c>
      <c r="AH5" s="93"/>
      <c r="AI5" s="93" t="s">
        <v>22</v>
      </c>
      <c r="AJ5" s="93"/>
      <c r="AK5" s="97" t="s">
        <v>23</v>
      </c>
    </row>
    <row r="6" spans="1:37" ht="75" customHeight="1" x14ac:dyDescent="0.3">
      <c r="A6" s="91"/>
      <c r="B6" s="91"/>
      <c r="C6" s="91"/>
      <c r="D6" s="91"/>
      <c r="E6" s="91"/>
      <c r="F6" s="91"/>
      <c r="G6" s="91"/>
      <c r="H6" s="91"/>
      <c r="I6" s="91"/>
      <c r="J6" s="91"/>
      <c r="K6" s="91"/>
      <c r="L6" s="94"/>
      <c r="M6" s="94"/>
      <c r="N6" s="91"/>
      <c r="O6" s="94"/>
      <c r="P6" s="94"/>
      <c r="Q6" s="91"/>
      <c r="R6" s="94"/>
      <c r="S6" s="94"/>
      <c r="T6" s="95" t="s">
        <v>24</v>
      </c>
      <c r="U6" s="95" t="s">
        <v>25</v>
      </c>
      <c r="V6" s="95" t="s">
        <v>26</v>
      </c>
      <c r="W6" s="95" t="s">
        <v>27</v>
      </c>
      <c r="X6" s="95" t="s">
        <v>28</v>
      </c>
      <c r="Y6" s="95" t="s">
        <v>29</v>
      </c>
      <c r="Z6" s="95" t="s">
        <v>30</v>
      </c>
      <c r="AA6" s="95" t="s">
        <v>31</v>
      </c>
      <c r="AB6" s="95" t="s">
        <v>32</v>
      </c>
      <c r="AC6" s="95" t="s">
        <v>33</v>
      </c>
      <c r="AD6" s="91"/>
      <c r="AE6" s="94"/>
      <c r="AF6" s="94"/>
      <c r="AG6" s="94"/>
      <c r="AH6" s="94"/>
      <c r="AI6" s="94"/>
      <c r="AJ6" s="94"/>
      <c r="AK6" s="91"/>
    </row>
    <row r="7" spans="1:37" ht="91.2" customHeight="1" x14ac:dyDescent="0.3">
      <c r="A7" s="92"/>
      <c r="B7" s="92"/>
      <c r="C7" s="92"/>
      <c r="D7" s="92"/>
      <c r="E7" s="92"/>
      <c r="F7" s="92"/>
      <c r="G7" s="92"/>
      <c r="H7" s="92"/>
      <c r="I7" s="92"/>
      <c r="J7" s="92"/>
      <c r="K7" s="92"/>
      <c r="L7" s="49" t="s">
        <v>34</v>
      </c>
      <c r="M7" s="49" t="s">
        <v>35</v>
      </c>
      <c r="N7" s="91"/>
      <c r="O7" s="49" t="s">
        <v>36</v>
      </c>
      <c r="P7" s="49" t="s">
        <v>37</v>
      </c>
      <c r="Q7" s="92"/>
      <c r="R7" s="49" t="s">
        <v>38</v>
      </c>
      <c r="S7" s="49" t="s">
        <v>39</v>
      </c>
      <c r="T7" s="96"/>
      <c r="U7" s="96"/>
      <c r="V7" s="96"/>
      <c r="W7" s="96"/>
      <c r="X7" s="96"/>
      <c r="Y7" s="96"/>
      <c r="Z7" s="96"/>
      <c r="AA7" s="96"/>
      <c r="AB7" s="96"/>
      <c r="AC7" s="96"/>
      <c r="AD7" s="92"/>
      <c r="AE7" s="49" t="s">
        <v>40</v>
      </c>
      <c r="AF7" s="49" t="s">
        <v>41</v>
      </c>
      <c r="AG7" s="49" t="s">
        <v>42</v>
      </c>
      <c r="AH7" s="49" t="s">
        <v>43</v>
      </c>
      <c r="AI7" s="49" t="s">
        <v>44</v>
      </c>
      <c r="AJ7" s="49" t="s">
        <v>45</v>
      </c>
      <c r="AK7" s="92"/>
    </row>
    <row r="8" spans="1:37" customFormat="1" ht="314.39999999999998" customHeight="1" x14ac:dyDescent="0.3">
      <c r="A8" s="2" t="s">
        <v>61</v>
      </c>
      <c r="B8" s="2" t="s">
        <v>54</v>
      </c>
      <c r="C8" s="2" t="s">
        <v>62</v>
      </c>
      <c r="D8" s="3" t="s">
        <v>238</v>
      </c>
      <c r="E8" s="4" t="s">
        <v>78</v>
      </c>
      <c r="F8" s="4" t="s">
        <v>78</v>
      </c>
      <c r="G8" s="4" t="s">
        <v>63</v>
      </c>
      <c r="H8" s="5" t="s">
        <v>252</v>
      </c>
      <c r="I8" s="6" t="s">
        <v>73</v>
      </c>
      <c r="J8" s="7" t="s">
        <v>77</v>
      </c>
      <c r="K8" s="8" t="s">
        <v>46</v>
      </c>
      <c r="L8" s="9">
        <v>2</v>
      </c>
      <c r="M8" s="10" t="str">
        <f>IF(L8="","COMPILARE MANUALMENTE LA SEZIONE LIVELLO IMPATTO - Misura Quantitativa",IF(L8=1,"Basso",IF(L8=2,"Medio",IF(L8=3,"Grave"))))</f>
        <v>Medio</v>
      </c>
      <c r="N8" s="11" t="s">
        <v>50</v>
      </c>
      <c r="O8" s="12">
        <v>1</v>
      </c>
      <c r="P8" s="13" t="str">
        <f>IF(O8="","COMPILARE MANUALMENTE LA SEZIONE LIVELLO IMPATTO - Misura Quantitativa",IF(O8=1,"Poco probabile",IF(O8=2,"Probabile",IF(O8=3,"Molto probabile"))))</f>
        <v>Poco probabile</v>
      </c>
      <c r="Q8" s="14" t="s">
        <v>79</v>
      </c>
      <c r="R8" s="15">
        <f t="shared" ref="R8" si="0">O8*L8</f>
        <v>2</v>
      </c>
      <c r="S8" s="8" t="str">
        <f t="shared" ref="S8" si="1">IF(R8&lt;3,"Basso",IF(R8&lt;6,"Medio",IF(R8&gt;=6,"Alto")))</f>
        <v>Basso</v>
      </c>
      <c r="T8" s="2" t="s">
        <v>49</v>
      </c>
      <c r="U8" s="2" t="s">
        <v>48</v>
      </c>
      <c r="V8" s="2" t="s">
        <v>48</v>
      </c>
      <c r="W8" s="2" t="s">
        <v>48</v>
      </c>
      <c r="X8" s="2" t="s">
        <v>48</v>
      </c>
      <c r="Y8" s="2" t="s">
        <v>48</v>
      </c>
      <c r="Z8" s="2" t="s">
        <v>48</v>
      </c>
      <c r="AA8" s="2" t="s">
        <v>48</v>
      </c>
      <c r="AB8" s="2" t="s">
        <v>49</v>
      </c>
      <c r="AC8" s="2" t="s">
        <v>48</v>
      </c>
      <c r="AD8" s="16">
        <f>IF(AND(COUNTIF(T8:AC8,"NA")&gt;=1,(COUNTIF(T8:AC8,"SI")+COUNTIF(T8:AC8,"NO"))&lt;1),"COMPILARE MANUALMENTE LE SEZIONI GRIGIE",((COUNTIF(T8:AC8,"SI")/(COUNTIF(T8:AC8,"SI")+COUNTIF(T8:AC8,"NO")))))</f>
        <v>0.8</v>
      </c>
      <c r="AE8" s="17">
        <f>IF(AD8&gt;90%,0.2,IF(AND(AD8&lt;=90%,AD8&gt;50%),0.4,IF(AND(AD8&lt;=50%,AD8&gt;10%),0.8,IF(AD8&lt;=10%,1))))</f>
        <v>0.4</v>
      </c>
      <c r="AF8" s="2" t="str">
        <f>IF(AE8=0.2,"Adeguato",IF(AE8=0.4,"Efficace",IF(AE8=0.8,"Carente","Inadeguato")))</f>
        <v>Efficace</v>
      </c>
      <c r="AG8" s="15">
        <f>O8*AE8</f>
        <v>0.4</v>
      </c>
      <c r="AH8" s="8" t="str">
        <f>IF(AG8&lt;0.6,"Poco probabile",IF(AG8&gt;=0.6,"Probabile",IF(AG8&gt;=1.2,"Molto probabile")))</f>
        <v>Poco probabile</v>
      </c>
      <c r="AI8" s="15">
        <f>L8*AG8</f>
        <v>0.8</v>
      </c>
      <c r="AJ8" s="8" t="str">
        <f>IF(AI8&lt;=3,"Basso",IF(AI8&gt;=6,"Alto","Medio"))</f>
        <v>Basso</v>
      </c>
      <c r="AK8" s="5" t="s">
        <v>383</v>
      </c>
    </row>
    <row r="9" spans="1:37" customFormat="1" ht="340.2" customHeight="1" x14ac:dyDescent="0.3">
      <c r="A9" s="2" t="s">
        <v>61</v>
      </c>
      <c r="B9" s="2" t="s">
        <v>54</v>
      </c>
      <c r="C9" s="2" t="s">
        <v>62</v>
      </c>
      <c r="D9" s="3" t="s">
        <v>237</v>
      </c>
      <c r="E9" s="4" t="s">
        <v>384</v>
      </c>
      <c r="F9" s="4" t="s">
        <v>78</v>
      </c>
      <c r="G9" s="18" t="s">
        <v>80</v>
      </c>
      <c r="H9" s="5" t="s">
        <v>81</v>
      </c>
      <c r="I9" s="6" t="s">
        <v>440</v>
      </c>
      <c r="J9" s="7" t="s">
        <v>304</v>
      </c>
      <c r="K9" s="19" t="s">
        <v>46</v>
      </c>
      <c r="L9" s="9">
        <v>2</v>
      </c>
      <c r="M9" s="20" t="str">
        <f t="shared" ref="M9" si="2">IF(L9="","COMPILARE MANUALMENTE LA SEZIONE LIVELLO IMPATTO - Misura Quantitativa",IF(L9=1,"Basso",IF(L9=2,"Medio",IF(L9=3,"Grave"))))</f>
        <v>Medio</v>
      </c>
      <c r="N9" s="11" t="s">
        <v>50</v>
      </c>
      <c r="O9" s="9">
        <v>3</v>
      </c>
      <c r="P9" s="13" t="str">
        <f t="shared" ref="P9" si="3">IF(O9="","COMPILARE MANUALMENTE LA SEZIONE LIVELLO IMPATTO - Misura Quantitativa",IF(O9=1,"Poco probabile",IF(O9=2,"Probabile",IF(O9=3,"Molto probabile"))))</f>
        <v>Molto probabile</v>
      </c>
      <c r="Q9" s="14" t="s">
        <v>253</v>
      </c>
      <c r="R9" s="15">
        <f t="shared" ref="R9:R14" si="4">O9*L9</f>
        <v>6</v>
      </c>
      <c r="S9" s="8" t="str">
        <f t="shared" ref="S9:S14" si="5">IF(R9&lt;3,"Basso",IF(R9&lt;6,"Medio",IF(R9&gt;=6,"Alto")))</f>
        <v>Alto</v>
      </c>
      <c r="T9" s="2" t="s">
        <v>49</v>
      </c>
      <c r="U9" s="2" t="s">
        <v>48</v>
      </c>
      <c r="V9" s="2" t="s">
        <v>48</v>
      </c>
      <c r="W9" s="2" t="s">
        <v>48</v>
      </c>
      <c r="X9" s="2" t="s">
        <v>48</v>
      </c>
      <c r="Y9" s="2" t="s">
        <v>48</v>
      </c>
      <c r="Z9" s="2" t="s">
        <v>48</v>
      </c>
      <c r="AA9" s="2" t="s">
        <v>48</v>
      </c>
      <c r="AB9" s="2" t="s">
        <v>48</v>
      </c>
      <c r="AC9" s="2" t="s">
        <v>48</v>
      </c>
      <c r="AD9" s="16">
        <f t="shared" ref="AD9" si="6">IF(AND(COUNTIF(T9:AC9,"NA")&gt;=1,(COUNTIF(T9:AC9,"SI")+COUNTIF(T9:AC9,"NO"))&lt;1),"COMPILARE MANUALMENTE LE SEZIONI GRIGIE",((COUNTIF(T9:AC9,"SI")/(COUNTIF(T9:AC9,"SI")+COUNTIF(T9:AC9,"NO")))))</f>
        <v>0.9</v>
      </c>
      <c r="AE9" s="17">
        <f t="shared" ref="AE9" si="7">IF(AD9&gt;90%,0.2,IF(AND(AD9&lt;=90%,AD9&gt;50%),0.4,IF(AND(AD9&lt;=50%,AD9&gt;10%),0.8,IF(AD9&lt;=10%,1))))</f>
        <v>0.4</v>
      </c>
      <c r="AF9" s="2" t="str">
        <f t="shared" ref="AF9" si="8">IF(AE9=0.2,"Adeguato",IF(AE9=0.4,"Efficace",IF(AE9=0.8,"Carente","Inadeguato")))</f>
        <v>Efficace</v>
      </c>
      <c r="AG9" s="15">
        <f t="shared" ref="AG9" si="9">O9*AE9</f>
        <v>1.2000000000000002</v>
      </c>
      <c r="AH9" s="8" t="str">
        <f t="shared" ref="AH9" si="10">IF(AG9&lt;0.6,"Poco probabile",IF(AG9&gt;=0.6,"Probabile",IF(AG9&gt;=1.2,"Molto probabile")))</f>
        <v>Probabile</v>
      </c>
      <c r="AI9" s="15">
        <f t="shared" ref="AI9" si="11">L9*AG9</f>
        <v>2.4000000000000004</v>
      </c>
      <c r="AJ9" s="8" t="str">
        <f t="shared" ref="AJ9" si="12">IF(AI9&lt;=3,"Basso",IF(AI9&gt;=6,"Alto","Medio"))</f>
        <v>Basso</v>
      </c>
      <c r="AK9" s="5" t="s">
        <v>385</v>
      </c>
    </row>
    <row r="10" spans="1:37" ht="376.5" customHeight="1" x14ac:dyDescent="0.3">
      <c r="A10" s="2" t="s">
        <v>61</v>
      </c>
      <c r="B10" s="2" t="s">
        <v>54</v>
      </c>
      <c r="C10" s="2" t="s">
        <v>62</v>
      </c>
      <c r="D10" s="3" t="s">
        <v>237</v>
      </c>
      <c r="E10" s="4" t="s">
        <v>384</v>
      </c>
      <c r="F10" s="4" t="s">
        <v>78</v>
      </c>
      <c r="G10" s="18" t="s">
        <v>64</v>
      </c>
      <c r="H10" s="21" t="s">
        <v>83</v>
      </c>
      <c r="I10" s="6" t="s">
        <v>441</v>
      </c>
      <c r="J10" s="7" t="s">
        <v>299</v>
      </c>
      <c r="K10" s="19" t="s">
        <v>46</v>
      </c>
      <c r="L10" s="22">
        <v>2</v>
      </c>
      <c r="M10" s="10" t="str">
        <f t="shared" ref="M10:M14" si="13">IF(L10="","COMPILARE MANUALMENTE LA SEZIONE LIVELLO IMPATTO - Misura Quantitativa",IF(L10=1,"Basso",IF(L10=2,"Medio",IF(L10=3,"Grave"))))</f>
        <v>Medio</v>
      </c>
      <c r="N10" s="11" t="s">
        <v>50</v>
      </c>
      <c r="O10" s="23">
        <v>1</v>
      </c>
      <c r="P10" s="13" t="str">
        <f t="shared" ref="P10:P14" si="14">IF(O10="","COMPILARE MANUALMENTE LA SEZIONE LIVELLO IMPATTO - Misura Quantitativa",IF(O10=1,"Poco probabile",IF(O10=2,"Probabile",IF(O10=3,"Molto probabile"))))</f>
        <v>Poco probabile</v>
      </c>
      <c r="Q10" s="14" t="s">
        <v>255</v>
      </c>
      <c r="R10" s="15">
        <f t="shared" si="4"/>
        <v>2</v>
      </c>
      <c r="S10" s="8" t="str">
        <f t="shared" si="5"/>
        <v>Basso</v>
      </c>
      <c r="T10" s="24" t="s">
        <v>49</v>
      </c>
      <c r="U10" s="24" t="s">
        <v>48</v>
      </c>
      <c r="V10" s="24" t="s">
        <v>48</v>
      </c>
      <c r="W10" s="24" t="s">
        <v>48</v>
      </c>
      <c r="X10" s="24" t="s">
        <v>48</v>
      </c>
      <c r="Y10" s="24" t="s">
        <v>48</v>
      </c>
      <c r="Z10" s="24" t="s">
        <v>48</v>
      </c>
      <c r="AA10" s="24" t="s">
        <v>48</v>
      </c>
      <c r="AB10" s="24" t="s">
        <v>48</v>
      </c>
      <c r="AC10" s="24" t="s">
        <v>48</v>
      </c>
      <c r="AD10" s="16">
        <f t="shared" ref="AD10:AD14" si="15">IF(AND(COUNTIF(T10:AC10,"NA")&gt;=1,(COUNTIF(T10:AC10,"SI")+COUNTIF(T10:AC10,"NO"))&lt;1),"COMPILARE MANUALMENTE LE SEZIONI GRIGIE",((COUNTIF(T10:AC10,"SI")/(COUNTIF(T10:AC10,"SI")+COUNTIF(T10:AC10,"NO")))))</f>
        <v>0.9</v>
      </c>
      <c r="AE10" s="17">
        <f t="shared" ref="AE10:AE14" si="16">IF(AD10&gt;90%,0.2,IF(AND(AD10&lt;=90%,AD10&gt;50%),0.4,IF(AND(AD10&lt;=50%,AD10&gt;10%),0.8,IF(AD10&lt;=10%,1))))</f>
        <v>0.4</v>
      </c>
      <c r="AF10" s="2" t="str">
        <f t="shared" ref="AF10:AF14" si="17">IF(AE10=0.2,"Adeguato",IF(AE10=0.4,"Efficace",IF(AE10=0.8,"Carente","Inadeguato")))</f>
        <v>Efficace</v>
      </c>
      <c r="AG10" s="15">
        <f t="shared" ref="AG10:AG14" si="18">O10*AE10</f>
        <v>0.4</v>
      </c>
      <c r="AH10" s="8" t="str">
        <f t="shared" ref="AH10:AH14" si="19">IF(AG10&lt;0.6,"Poco probabile",IF(AG10&gt;=0.6,"Probabile",IF(AG10&gt;=1.2,"Molto probabile")))</f>
        <v>Poco probabile</v>
      </c>
      <c r="AI10" s="25">
        <f t="shared" ref="AI10:AI14" si="20">L10*AG10</f>
        <v>0.8</v>
      </c>
      <c r="AJ10" s="8" t="str">
        <f t="shared" ref="AJ10:AJ14" si="21">IF(AI10&lt;=3,"Basso",IF(AI10&gt;=6,"Alto","Medio"))</f>
        <v>Basso</v>
      </c>
      <c r="AK10" s="5" t="s">
        <v>386</v>
      </c>
    </row>
    <row r="11" spans="1:37" ht="336.45" customHeight="1" x14ac:dyDescent="0.3">
      <c r="A11" s="2" t="s">
        <v>61</v>
      </c>
      <c r="B11" s="2" t="s">
        <v>54</v>
      </c>
      <c r="C11" s="2" t="s">
        <v>62</v>
      </c>
      <c r="D11" s="3" t="s">
        <v>237</v>
      </c>
      <c r="E11" s="4" t="s">
        <v>384</v>
      </c>
      <c r="F11" s="4" t="s">
        <v>78</v>
      </c>
      <c r="G11" s="18" t="s">
        <v>254</v>
      </c>
      <c r="H11" s="21" t="s">
        <v>292</v>
      </c>
      <c r="I11" s="6" t="s">
        <v>441</v>
      </c>
      <c r="J11" s="7" t="s">
        <v>304</v>
      </c>
      <c r="K11" s="19" t="s">
        <v>46</v>
      </c>
      <c r="L11" s="9">
        <v>2</v>
      </c>
      <c r="M11" s="20" t="str">
        <f t="shared" ref="M11" si="22">IF(L11="","COMPILARE MANUALMENTE LA SEZIONE LIVELLO IMPATTO - Misura Quantitativa",IF(L11=1,"Basso",IF(L11=2,"Medio",IF(L11=3,"Grave"))))</f>
        <v>Medio</v>
      </c>
      <c r="N11" s="27" t="s">
        <v>50</v>
      </c>
      <c r="O11" s="9">
        <v>3</v>
      </c>
      <c r="P11" s="13" t="str">
        <f t="shared" ref="P11" si="23">IF(O11="","COMPILARE MANUALMENTE LA SEZIONE LIVELLO IMPATTO - Misura Quantitativa",IF(O11=1,"Poco probabile",IF(O11=2,"Probabile",IF(O11=3,"Molto probabile"))))</f>
        <v>Molto probabile</v>
      </c>
      <c r="Q11" s="14" t="s">
        <v>253</v>
      </c>
      <c r="R11" s="25">
        <f t="shared" ref="R11" si="24">O11*L11</f>
        <v>6</v>
      </c>
      <c r="S11" s="19" t="str">
        <f t="shared" ref="S11" si="25">IF(R11&lt;3,"Basso",IF(R11&lt;6,"Medio",IF(R11&gt;=6,"Alto")))</f>
        <v>Alto</v>
      </c>
      <c r="T11" s="24" t="s">
        <v>49</v>
      </c>
      <c r="U11" s="24" t="s">
        <v>48</v>
      </c>
      <c r="V11" s="24" t="s">
        <v>48</v>
      </c>
      <c r="W11" s="24" t="s">
        <v>48</v>
      </c>
      <c r="X11" s="24" t="s">
        <v>48</v>
      </c>
      <c r="Y11" s="24" t="s">
        <v>48</v>
      </c>
      <c r="Z11" s="24" t="s">
        <v>48</v>
      </c>
      <c r="AA11" s="24" t="s">
        <v>48</v>
      </c>
      <c r="AB11" s="24" t="s">
        <v>48</v>
      </c>
      <c r="AC11" s="24" t="s">
        <v>48</v>
      </c>
      <c r="AD11" s="28">
        <f t="shared" ref="AD11" si="26">IF(AND(COUNTIF(T11:AC11,"NA")&gt;=1,(COUNTIF(T11:AC11,"SI")+COUNTIF(T11:AC11,"NO"))&lt;1),"COMPILARE MANUALMENTE LE SEZIONI GRIGIE",((COUNTIF(T11:AC11,"SI")/(COUNTIF(T11:AC11,"SI")+COUNTIF(T11:AC11,"NO")))))</f>
        <v>0.9</v>
      </c>
      <c r="AE11" s="29">
        <f t="shared" ref="AE11" si="27">IF(AD11&gt;90%,0.2,IF(AND(AD11&lt;=90%,AD11&gt;50%),0.4,IF(AND(AD11&lt;=50%,AD11&gt;10%),0.8,IF(AD11&lt;=10%,1))))</f>
        <v>0.4</v>
      </c>
      <c r="AF11" s="24" t="str">
        <f t="shared" ref="AF11" si="28">IF(AE11=0.2,"Adeguato",IF(AE11=0.4,"Efficace",IF(AE11=0.8,"Carente","Inadeguato")))</f>
        <v>Efficace</v>
      </c>
      <c r="AG11" s="25">
        <f t="shared" ref="AG11" si="29">O11*AE11</f>
        <v>1.2000000000000002</v>
      </c>
      <c r="AH11" s="19" t="str">
        <f t="shared" ref="AH11" si="30">IF(AG11&lt;0.6,"Poco probabile",IF(AG11&gt;=0.6,"Probabile",IF(AG11&gt;=1.2,"Molto probabile")))</f>
        <v>Probabile</v>
      </c>
      <c r="AI11" s="25">
        <f t="shared" ref="AI11" si="31">L11*AG11</f>
        <v>2.4000000000000004</v>
      </c>
      <c r="AJ11" s="19" t="str">
        <f t="shared" ref="AJ11" si="32">IF(AI11&lt;=3,"Basso",IF(AI11&gt;=6,"Alto","Medio"))</f>
        <v>Basso</v>
      </c>
      <c r="AK11" s="5" t="s">
        <v>387</v>
      </c>
    </row>
    <row r="12" spans="1:37" customFormat="1" ht="333.6" customHeight="1" x14ac:dyDescent="0.3">
      <c r="A12" s="2" t="s">
        <v>61</v>
      </c>
      <c r="B12" s="2" t="s">
        <v>54</v>
      </c>
      <c r="C12" s="2" t="s">
        <v>62</v>
      </c>
      <c r="D12" s="3" t="s">
        <v>237</v>
      </c>
      <c r="E12" s="4" t="s">
        <v>384</v>
      </c>
      <c r="F12" s="4" t="s">
        <v>78</v>
      </c>
      <c r="G12" s="18" t="s">
        <v>65</v>
      </c>
      <c r="H12" s="30" t="s">
        <v>84</v>
      </c>
      <c r="I12" s="6" t="s">
        <v>442</v>
      </c>
      <c r="J12" s="7" t="s">
        <v>300</v>
      </c>
      <c r="K12" s="31" t="s">
        <v>46</v>
      </c>
      <c r="L12" s="9">
        <v>1</v>
      </c>
      <c r="M12" s="10" t="str">
        <f t="shared" si="13"/>
        <v>Basso</v>
      </c>
      <c r="N12" s="11" t="s">
        <v>47</v>
      </c>
      <c r="O12" s="12">
        <v>1</v>
      </c>
      <c r="P12" s="13" t="str">
        <f t="shared" si="14"/>
        <v>Poco probabile</v>
      </c>
      <c r="Q12" s="14" t="s">
        <v>373</v>
      </c>
      <c r="R12" s="15">
        <f t="shared" si="4"/>
        <v>1</v>
      </c>
      <c r="S12" s="8" t="str">
        <f t="shared" si="5"/>
        <v>Basso</v>
      </c>
      <c r="T12" s="2" t="s">
        <v>49</v>
      </c>
      <c r="U12" s="2" t="s">
        <v>48</v>
      </c>
      <c r="V12" s="2" t="s">
        <v>48</v>
      </c>
      <c r="W12" s="2" t="s">
        <v>48</v>
      </c>
      <c r="X12" s="2" t="s">
        <v>48</v>
      </c>
      <c r="Y12" s="2" t="s">
        <v>48</v>
      </c>
      <c r="Z12" s="2" t="s">
        <v>48</v>
      </c>
      <c r="AA12" s="2" t="s">
        <v>48</v>
      </c>
      <c r="AB12" s="2" t="s">
        <v>49</v>
      </c>
      <c r="AC12" s="2" t="s">
        <v>48</v>
      </c>
      <c r="AD12" s="16">
        <f t="shared" si="15"/>
        <v>0.8</v>
      </c>
      <c r="AE12" s="17">
        <f t="shared" si="16"/>
        <v>0.4</v>
      </c>
      <c r="AF12" s="2" t="str">
        <f t="shared" si="17"/>
        <v>Efficace</v>
      </c>
      <c r="AG12" s="15">
        <f t="shared" si="18"/>
        <v>0.4</v>
      </c>
      <c r="AH12" s="8" t="str">
        <f t="shared" si="19"/>
        <v>Poco probabile</v>
      </c>
      <c r="AI12" s="15">
        <f t="shared" si="20"/>
        <v>0.4</v>
      </c>
      <c r="AJ12" s="8" t="str">
        <f t="shared" si="21"/>
        <v>Basso</v>
      </c>
      <c r="AK12" s="5" t="s">
        <v>388</v>
      </c>
    </row>
    <row r="13" spans="1:37" customFormat="1" ht="345.6" customHeight="1" x14ac:dyDescent="0.3">
      <c r="A13" s="2" t="s">
        <v>61</v>
      </c>
      <c r="B13" s="2" t="s">
        <v>54</v>
      </c>
      <c r="C13" s="2" t="s">
        <v>62</v>
      </c>
      <c r="D13" s="3" t="s">
        <v>237</v>
      </c>
      <c r="E13" s="4" t="s">
        <v>384</v>
      </c>
      <c r="F13" s="4" t="s">
        <v>78</v>
      </c>
      <c r="G13" s="18" t="s">
        <v>288</v>
      </c>
      <c r="H13" s="30" t="s">
        <v>85</v>
      </c>
      <c r="I13" s="6" t="s">
        <v>441</v>
      </c>
      <c r="J13" s="7" t="s">
        <v>301</v>
      </c>
      <c r="K13" s="19" t="s">
        <v>46</v>
      </c>
      <c r="L13" s="9">
        <v>2</v>
      </c>
      <c r="M13" s="10" t="str">
        <f t="shared" si="13"/>
        <v>Medio</v>
      </c>
      <c r="N13" s="32" t="s">
        <v>50</v>
      </c>
      <c r="O13" s="12">
        <v>3</v>
      </c>
      <c r="P13" s="13" t="str">
        <f t="shared" si="14"/>
        <v>Molto probabile</v>
      </c>
      <c r="Q13" s="14" t="s">
        <v>374</v>
      </c>
      <c r="R13" s="15">
        <f t="shared" si="4"/>
        <v>6</v>
      </c>
      <c r="S13" s="8" t="str">
        <f t="shared" si="5"/>
        <v>Alto</v>
      </c>
      <c r="T13" s="33" t="s">
        <v>49</v>
      </c>
      <c r="U13" s="2" t="s">
        <v>48</v>
      </c>
      <c r="V13" s="2" t="s">
        <v>48</v>
      </c>
      <c r="W13" s="2" t="s">
        <v>48</v>
      </c>
      <c r="X13" s="2" t="s">
        <v>48</v>
      </c>
      <c r="Y13" s="2" t="s">
        <v>48</v>
      </c>
      <c r="Z13" s="2" t="s">
        <v>48</v>
      </c>
      <c r="AA13" s="2" t="s">
        <v>48</v>
      </c>
      <c r="AB13" s="2" t="s">
        <v>48</v>
      </c>
      <c r="AC13" s="2" t="s">
        <v>48</v>
      </c>
      <c r="AD13" s="16">
        <f t="shared" si="15"/>
        <v>0.9</v>
      </c>
      <c r="AE13" s="17">
        <f t="shared" si="16"/>
        <v>0.4</v>
      </c>
      <c r="AF13" s="2" t="str">
        <f t="shared" si="17"/>
        <v>Efficace</v>
      </c>
      <c r="AG13" s="15">
        <f t="shared" si="18"/>
        <v>1.2000000000000002</v>
      </c>
      <c r="AH13" s="8" t="str">
        <f t="shared" si="19"/>
        <v>Probabile</v>
      </c>
      <c r="AI13" s="15">
        <f t="shared" si="20"/>
        <v>2.4000000000000004</v>
      </c>
      <c r="AJ13" s="8" t="str">
        <f t="shared" si="21"/>
        <v>Basso</v>
      </c>
      <c r="AK13" s="5" t="s">
        <v>389</v>
      </c>
    </row>
    <row r="14" spans="1:37" customFormat="1" ht="361.2" customHeight="1" x14ac:dyDescent="0.3">
      <c r="A14" s="2" t="s">
        <v>61</v>
      </c>
      <c r="B14" s="2" t="s">
        <v>54</v>
      </c>
      <c r="C14" s="2" t="s">
        <v>62</v>
      </c>
      <c r="D14" s="3" t="s">
        <v>237</v>
      </c>
      <c r="E14" s="4" t="s">
        <v>384</v>
      </c>
      <c r="F14" s="4" t="s">
        <v>78</v>
      </c>
      <c r="G14" s="18" t="s">
        <v>82</v>
      </c>
      <c r="H14" s="30" t="s">
        <v>258</v>
      </c>
      <c r="I14" s="6" t="s">
        <v>441</v>
      </c>
      <c r="J14" s="7" t="s">
        <v>304</v>
      </c>
      <c r="K14" s="19" t="s">
        <v>46</v>
      </c>
      <c r="L14" s="9">
        <v>2</v>
      </c>
      <c r="M14" s="10" t="str">
        <f t="shared" si="13"/>
        <v>Medio</v>
      </c>
      <c r="N14" s="11" t="s">
        <v>50</v>
      </c>
      <c r="O14" s="12">
        <v>3</v>
      </c>
      <c r="P14" s="13" t="str">
        <f t="shared" si="14"/>
        <v>Molto probabile</v>
      </c>
      <c r="Q14" s="14" t="s">
        <v>374</v>
      </c>
      <c r="R14" s="15">
        <f t="shared" si="4"/>
        <v>6</v>
      </c>
      <c r="S14" s="8" t="str">
        <f t="shared" si="5"/>
        <v>Alto</v>
      </c>
      <c r="T14" s="33" t="s">
        <v>49</v>
      </c>
      <c r="U14" s="2" t="s">
        <v>48</v>
      </c>
      <c r="V14" s="2" t="s">
        <v>48</v>
      </c>
      <c r="W14" s="2" t="s">
        <v>48</v>
      </c>
      <c r="X14" s="2" t="s">
        <v>48</v>
      </c>
      <c r="Y14" s="2" t="s">
        <v>48</v>
      </c>
      <c r="Z14" s="2" t="s">
        <v>48</v>
      </c>
      <c r="AA14" s="2" t="s">
        <v>48</v>
      </c>
      <c r="AB14" s="2" t="s">
        <v>48</v>
      </c>
      <c r="AC14" s="2" t="s">
        <v>48</v>
      </c>
      <c r="AD14" s="16">
        <f t="shared" si="15"/>
        <v>0.9</v>
      </c>
      <c r="AE14" s="17">
        <f t="shared" si="16"/>
        <v>0.4</v>
      </c>
      <c r="AF14" s="2" t="str">
        <f t="shared" si="17"/>
        <v>Efficace</v>
      </c>
      <c r="AG14" s="15">
        <f t="shared" si="18"/>
        <v>1.2000000000000002</v>
      </c>
      <c r="AH14" s="8" t="str">
        <f t="shared" si="19"/>
        <v>Probabile</v>
      </c>
      <c r="AI14" s="15">
        <f t="shared" si="20"/>
        <v>2.4000000000000004</v>
      </c>
      <c r="AJ14" s="8" t="str">
        <f t="shared" si="21"/>
        <v>Basso</v>
      </c>
      <c r="AK14" s="5" t="s">
        <v>390</v>
      </c>
    </row>
    <row r="15" spans="1:37" customFormat="1" ht="334.8" customHeight="1" x14ac:dyDescent="0.3">
      <c r="A15" s="2" t="s">
        <v>61</v>
      </c>
      <c r="B15" s="2" t="s">
        <v>54</v>
      </c>
      <c r="C15" s="2" t="s">
        <v>62</v>
      </c>
      <c r="D15" s="3" t="s">
        <v>364</v>
      </c>
      <c r="E15" s="4" t="s">
        <v>365</v>
      </c>
      <c r="F15" s="8" t="s">
        <v>46</v>
      </c>
      <c r="G15" s="18" t="s">
        <v>256</v>
      </c>
      <c r="H15" s="34" t="s">
        <v>257</v>
      </c>
      <c r="I15" s="6"/>
      <c r="J15" s="7"/>
      <c r="K15" s="8"/>
      <c r="L15" s="9"/>
      <c r="M15" s="10"/>
      <c r="N15" s="11"/>
      <c r="O15" s="12"/>
      <c r="P15" s="13"/>
      <c r="Q15" s="14"/>
      <c r="R15" s="15"/>
      <c r="S15" s="8"/>
      <c r="T15" s="33"/>
      <c r="U15" s="2"/>
      <c r="V15" s="2"/>
      <c r="W15" s="2"/>
      <c r="X15" s="2"/>
      <c r="Y15" s="2"/>
      <c r="Z15" s="2"/>
      <c r="AA15" s="2"/>
      <c r="AB15" s="2"/>
      <c r="AC15" s="2"/>
      <c r="AD15" s="16"/>
      <c r="AE15" s="17"/>
      <c r="AF15" s="2"/>
      <c r="AG15" s="15"/>
      <c r="AH15" s="8"/>
      <c r="AI15" s="15"/>
      <c r="AJ15" s="8"/>
      <c r="AK15" s="5"/>
    </row>
    <row r="16" spans="1:37" customFormat="1" ht="345.6" customHeight="1" x14ac:dyDescent="0.3">
      <c r="A16" s="2" t="s">
        <v>61</v>
      </c>
      <c r="B16" s="2" t="s">
        <v>54</v>
      </c>
      <c r="C16" s="2" t="s">
        <v>62</v>
      </c>
      <c r="D16" s="3" t="s">
        <v>239</v>
      </c>
      <c r="E16" s="4" t="s">
        <v>86</v>
      </c>
      <c r="F16" s="8" t="s">
        <v>358</v>
      </c>
      <c r="G16" s="18" t="s">
        <v>289</v>
      </c>
      <c r="H16" s="35" t="s">
        <v>87</v>
      </c>
      <c r="I16" s="6" t="s">
        <v>440</v>
      </c>
      <c r="J16" s="7" t="s">
        <v>304</v>
      </c>
      <c r="K16" s="19" t="s">
        <v>46</v>
      </c>
      <c r="L16" s="9">
        <v>2</v>
      </c>
      <c r="M16" s="10" t="str">
        <f t="shared" ref="M16" si="33">IF(L16="","COMPILARE MANUALMENTE LA SEZIONE LIVELLO IMPATTO - Misura Quantitativa",IF(L16=1,"Basso",IF(L16=2,"Medio",IF(L16=3,"Grave"))))</f>
        <v>Medio</v>
      </c>
      <c r="N16" s="27" t="s">
        <v>50</v>
      </c>
      <c r="O16" s="12">
        <v>3</v>
      </c>
      <c r="P16" s="13" t="str">
        <f t="shared" ref="P16" si="34">IF(O16="","COMPILARE MANUALMENTE LA SEZIONE LIVELLO IMPATTO - Misura Quantitativa",IF(O16=1,"Poco probabile",IF(O16=2,"Probabile",IF(O16=3,"Molto probabile"))))</f>
        <v>Molto probabile</v>
      </c>
      <c r="Q16" s="14" t="s">
        <v>374</v>
      </c>
      <c r="R16" s="15">
        <f t="shared" ref="R16" si="35">O16*L16</f>
        <v>6</v>
      </c>
      <c r="S16" s="8" t="str">
        <f t="shared" ref="S16" si="36">IF(R16&lt;3,"Basso",IF(R16&lt;6,"Medio",IF(R16&gt;=6,"Alto")))</f>
        <v>Alto</v>
      </c>
      <c r="T16" s="33" t="s">
        <v>48</v>
      </c>
      <c r="U16" s="2" t="s">
        <v>48</v>
      </c>
      <c r="V16" s="2" t="s">
        <v>48</v>
      </c>
      <c r="W16" s="2" t="s">
        <v>48</v>
      </c>
      <c r="X16" s="2" t="s">
        <v>48</v>
      </c>
      <c r="Y16" s="2" t="s">
        <v>48</v>
      </c>
      <c r="Z16" s="2" t="s">
        <v>48</v>
      </c>
      <c r="AA16" s="2" t="s">
        <v>48</v>
      </c>
      <c r="AB16" s="2" t="s">
        <v>49</v>
      </c>
      <c r="AC16" s="2" t="s">
        <v>48</v>
      </c>
      <c r="AD16" s="16">
        <f t="shared" ref="AD16" si="37">IF(AND(COUNTIF(T16:AC16,"NA")&gt;=1,(COUNTIF(T16:AC16,"SI")+COUNTIF(T16:AC16,"NO"))&lt;1),"COMPILARE MANUALMENTE LE SEZIONI GRIGIE",((COUNTIF(T16:AC16,"SI")/(COUNTIF(T16:AC16,"SI")+COUNTIF(T16:AC16,"NO")))))</f>
        <v>0.9</v>
      </c>
      <c r="AE16" s="17">
        <f t="shared" ref="AE16" si="38">IF(AD16&gt;90%,0.2,IF(AND(AD16&lt;=90%,AD16&gt;50%),0.4,IF(AND(AD16&lt;=50%,AD16&gt;10%),0.8,IF(AD16&lt;=10%,1))))</f>
        <v>0.4</v>
      </c>
      <c r="AF16" s="2" t="str">
        <f t="shared" ref="AF16" si="39">IF(AE16=0.2,"Adeguato",IF(AE16=0.4,"Efficace",IF(AE16=0.8,"Carente","Inadeguato")))</f>
        <v>Efficace</v>
      </c>
      <c r="AG16" s="15">
        <f t="shared" ref="AG16" si="40">O16*AE16</f>
        <v>1.2000000000000002</v>
      </c>
      <c r="AH16" s="8" t="str">
        <f t="shared" ref="AH16" si="41">IF(AG16&lt;0.6,"Poco probabile",IF(AG16&gt;=0.6,"Probabile",IF(AG16&gt;=1.2,"Molto probabile")))</f>
        <v>Probabile</v>
      </c>
      <c r="AI16" s="15">
        <f t="shared" ref="AI16" si="42">L16*AG16</f>
        <v>2.4000000000000004</v>
      </c>
      <c r="AJ16" s="8" t="str">
        <f t="shared" ref="AJ16" si="43">IF(AI16&lt;=3,"Basso",IF(AI16&gt;=6,"Alto","Medio"))</f>
        <v>Basso</v>
      </c>
      <c r="AK16" s="5" t="s">
        <v>391</v>
      </c>
    </row>
    <row r="17" spans="1:37" customFormat="1" ht="216" x14ac:dyDescent="0.3">
      <c r="A17" s="2" t="s">
        <v>61</v>
      </c>
      <c r="B17" s="2" t="s">
        <v>54</v>
      </c>
      <c r="C17" s="2" t="s">
        <v>62</v>
      </c>
      <c r="D17" s="3" t="s">
        <v>240</v>
      </c>
      <c r="E17" s="4" t="s">
        <v>86</v>
      </c>
      <c r="F17" s="8" t="s">
        <v>369</v>
      </c>
      <c r="G17" s="18" t="s">
        <v>259</v>
      </c>
      <c r="H17" s="34" t="s">
        <v>260</v>
      </c>
      <c r="I17" s="6" t="s">
        <v>443</v>
      </c>
      <c r="J17" s="36" t="s">
        <v>324</v>
      </c>
      <c r="K17" s="19" t="s">
        <v>46</v>
      </c>
      <c r="L17" s="9">
        <v>2</v>
      </c>
      <c r="M17" s="10" t="str">
        <f t="shared" ref="M17" si="44">IF(L17="","COMPILARE MANUALMENTE LA SEZIONE LIVELLO IMPATTO - Misura Quantitativa",IF(L17=1,"Basso",IF(L17=2,"Medio",IF(L17=3,"Grave"))))</f>
        <v>Medio</v>
      </c>
      <c r="N17" s="27" t="s">
        <v>50</v>
      </c>
      <c r="O17" s="12">
        <v>1</v>
      </c>
      <c r="P17" s="13" t="str">
        <f t="shared" ref="P17" si="45">IF(O17="","COMPILARE MANUALMENTE LA SEZIONE LIVELLO IMPATTO - Misura Quantitativa",IF(O17=1,"Poco probabile",IF(O17=2,"Probabile",IF(O17=3,"Molto probabile"))))</f>
        <v>Poco probabile</v>
      </c>
      <c r="Q17" s="14" t="s">
        <v>375</v>
      </c>
      <c r="R17" s="15">
        <f t="shared" ref="R17" si="46">O17*L17</f>
        <v>2</v>
      </c>
      <c r="S17" s="8" t="str">
        <f t="shared" ref="S17" si="47">IF(R17&lt;3,"Basso",IF(R17&lt;6,"Medio",IF(R17&gt;=6,"Alto")))</f>
        <v>Basso</v>
      </c>
      <c r="T17" s="2" t="s">
        <v>48</v>
      </c>
      <c r="U17" s="2" t="s">
        <v>48</v>
      </c>
      <c r="V17" s="2" t="s">
        <v>48</v>
      </c>
      <c r="W17" s="2" t="s">
        <v>48</v>
      </c>
      <c r="X17" s="2" t="s">
        <v>48</v>
      </c>
      <c r="Y17" s="2" t="s">
        <v>48</v>
      </c>
      <c r="Z17" s="2" t="s">
        <v>48</v>
      </c>
      <c r="AA17" s="2" t="s">
        <v>48</v>
      </c>
      <c r="AB17" s="2" t="s">
        <v>49</v>
      </c>
      <c r="AC17" s="2" t="s">
        <v>48</v>
      </c>
      <c r="AD17" s="16">
        <f t="shared" ref="AD17" si="48">IF(AND(COUNTIF(T17:AC17,"NA")&gt;=1,(COUNTIF(T17:AC17,"SI")+COUNTIF(T17:AC17,"NO"))&lt;1),"COMPILARE MANUALMENTE LE SEZIONI GRIGIE",((COUNTIF(T17:AC17,"SI")/(COUNTIF(T17:AC17,"SI")+COUNTIF(T17:AC17,"NO")))))</f>
        <v>0.9</v>
      </c>
      <c r="AE17" s="17">
        <f t="shared" ref="AE17" si="49">IF(AD17&gt;90%,0.2,IF(AND(AD17&lt;=90%,AD17&gt;50%),0.4,IF(AND(AD17&lt;=50%,AD17&gt;10%),0.8,IF(AD17&lt;=10%,1))))</f>
        <v>0.4</v>
      </c>
      <c r="AF17" s="2" t="str">
        <f t="shared" ref="AF17" si="50">IF(AE17=0.2,"Adeguato",IF(AE17=0.4,"Efficace",IF(AE17=0.8,"Carente","Inadeguato")))</f>
        <v>Efficace</v>
      </c>
      <c r="AG17" s="15">
        <f t="shared" ref="AG17" si="51">O17*AE17</f>
        <v>0.4</v>
      </c>
      <c r="AH17" s="8" t="str">
        <f t="shared" ref="AH17" si="52">IF(AG17&lt;0.6,"Poco probabile",IF(AG17&gt;=0.6,"Probabile",IF(AG17&gt;=1.2,"Molto probabile")))</f>
        <v>Poco probabile</v>
      </c>
      <c r="AI17" s="15">
        <f t="shared" ref="AI17" si="53">L17*AG17</f>
        <v>0.8</v>
      </c>
      <c r="AJ17" s="8" t="str">
        <f t="shared" ref="AJ17" si="54">IF(AI17&lt;=3,"Basso",IF(AI17&gt;=6,"Alto","Medio"))</f>
        <v>Basso</v>
      </c>
      <c r="AK17" s="5" t="s">
        <v>392</v>
      </c>
    </row>
    <row r="18" spans="1:37" customFormat="1" ht="371.4" customHeight="1" x14ac:dyDescent="0.3">
      <c r="A18" s="2" t="s">
        <v>61</v>
      </c>
      <c r="B18" s="2" t="s">
        <v>54</v>
      </c>
      <c r="C18" s="2" t="s">
        <v>62</v>
      </c>
      <c r="D18" s="3" t="s">
        <v>240</v>
      </c>
      <c r="E18" s="4" t="s">
        <v>86</v>
      </c>
      <c r="F18" s="4" t="s">
        <v>78</v>
      </c>
      <c r="G18" s="18" t="s">
        <v>88</v>
      </c>
      <c r="H18" s="34" t="s">
        <v>89</v>
      </c>
      <c r="I18" s="6" t="s">
        <v>441</v>
      </c>
      <c r="J18" s="36" t="s">
        <v>302</v>
      </c>
      <c r="K18" s="8" t="s">
        <v>46</v>
      </c>
      <c r="L18" s="9">
        <v>2</v>
      </c>
      <c r="M18" s="20" t="str">
        <f>IF(L18="","COMPILARE MANUALMENTE LA SEZIONE LIVELLO IMPATTO - Misura Quantitativa",IF(L18=1,"Basso",IF(L18=2,"Medio",IF(L18=3,"Grave"))))</f>
        <v>Medio</v>
      </c>
      <c r="N18" s="11" t="s">
        <v>50</v>
      </c>
      <c r="O18" s="9">
        <v>1</v>
      </c>
      <c r="P18" s="13" t="str">
        <f>IF(O18="","COMPILARE MANUALMENTE LA SEZIONE LIVELLO IMPATTO - Misura Quantitativa",IF(O18=1,"Poco probabile",IF(O18=2,"Probabile",IF(O18=3,"Molto probabile"))))</f>
        <v>Poco probabile</v>
      </c>
      <c r="Q18" s="14" t="s">
        <v>376</v>
      </c>
      <c r="R18" s="15">
        <f>O18*L18</f>
        <v>2</v>
      </c>
      <c r="S18" s="8" t="str">
        <f>IF(R18&lt;3,"Basso",IF(R18&lt;6,"Medio",IF(R18&gt;=6,"Alto")))</f>
        <v>Basso</v>
      </c>
      <c r="T18" s="2" t="s">
        <v>49</v>
      </c>
      <c r="U18" s="2" t="s">
        <v>48</v>
      </c>
      <c r="V18" s="2" t="s">
        <v>48</v>
      </c>
      <c r="W18" s="2" t="s">
        <v>48</v>
      </c>
      <c r="X18" s="2" t="s">
        <v>48</v>
      </c>
      <c r="Y18" s="2" t="s">
        <v>48</v>
      </c>
      <c r="Z18" s="2" t="s">
        <v>48</v>
      </c>
      <c r="AA18" s="2" t="s">
        <v>48</v>
      </c>
      <c r="AB18" s="2" t="s">
        <v>48</v>
      </c>
      <c r="AC18" s="2" t="s">
        <v>48</v>
      </c>
      <c r="AD18" s="16">
        <f>IF(AND(COUNTIF(T18:AC18,"NA")&gt;=1,(COUNTIF(T18:AC18,"SI")+COUNTIF(T18:AC18,"NO"))&lt;1),"COMPILARE MANUALMENTE LE SEZIONI GRIGIE",((COUNTIF(T18:AC18,"SI")/(COUNTIF(T18:AC18,"SI")+COUNTIF(T18:AC18,"NO")))))</f>
        <v>0.9</v>
      </c>
      <c r="AE18" s="17">
        <f>IF(AD18&gt;90%,0.2,IF(AND(AD18&lt;=90%,AD18&gt;50%),0.4,IF(AND(AD18&lt;=50%,AD18&gt;10%),0.8,IF(AD18&lt;=10%,1))))</f>
        <v>0.4</v>
      </c>
      <c r="AF18" s="2" t="str">
        <f>IF(AE18=0.2,"Adeguato",IF(AE18=0.4,"Efficace",IF(AE18=0.8,"Carente","Inadeguato")))</f>
        <v>Efficace</v>
      </c>
      <c r="AG18" s="15">
        <f>O18*AE18</f>
        <v>0.4</v>
      </c>
      <c r="AH18" s="8" t="str">
        <f>IF(AG18&lt;0.6,"Poco probabile",IF(AG18&gt;=0.6,"Probabile",IF(AG18&gt;=1.2,"Molto probabile")))</f>
        <v>Poco probabile</v>
      </c>
      <c r="AI18" s="15">
        <f>L18*AG18</f>
        <v>0.8</v>
      </c>
      <c r="AJ18" s="8" t="str">
        <f>IF(AI18&lt;=3,"Basso",IF(AI18&gt;=6,"Alto","Medio"))</f>
        <v>Basso</v>
      </c>
      <c r="AK18" s="5" t="s">
        <v>393</v>
      </c>
    </row>
    <row r="19" spans="1:37" customFormat="1" ht="310.8" customHeight="1" x14ac:dyDescent="0.3">
      <c r="A19" s="2" t="s">
        <v>61</v>
      </c>
      <c r="B19" s="2" t="s">
        <v>54</v>
      </c>
      <c r="C19" s="2" t="s">
        <v>62</v>
      </c>
      <c r="D19" s="3" t="s">
        <v>240</v>
      </c>
      <c r="E19" s="4" t="s">
        <v>86</v>
      </c>
      <c r="F19" s="4" t="s">
        <v>78</v>
      </c>
      <c r="G19" s="18" t="s">
        <v>290</v>
      </c>
      <c r="H19" s="35" t="s">
        <v>93</v>
      </c>
      <c r="I19" s="6" t="s">
        <v>441</v>
      </c>
      <c r="J19" s="36" t="s">
        <v>302</v>
      </c>
      <c r="K19" s="19" t="s">
        <v>46</v>
      </c>
      <c r="L19" s="9">
        <v>2</v>
      </c>
      <c r="M19" s="20" t="str">
        <f t="shared" ref="M19:M23" si="55">IF(L19="","COMPILARE MANUALMENTE LA SEZIONE LIVELLO IMPATTO - Misura Quantitativa",IF(L19=1,"Basso",IF(L19=2,"Medio",IF(L19=3,"Grave"))))</f>
        <v>Medio</v>
      </c>
      <c r="N19" s="11" t="s">
        <v>50</v>
      </c>
      <c r="O19" s="9">
        <v>1</v>
      </c>
      <c r="P19" s="13" t="str">
        <f t="shared" ref="P19:P23" si="56">IF(O19="","COMPILARE MANUALMENTE LA SEZIONE LIVELLO IMPATTO - Misura Quantitativa",IF(O19=1,"Poco probabile",IF(O19=2,"Probabile",IF(O19=3,"Molto probabile"))))</f>
        <v>Poco probabile</v>
      </c>
      <c r="Q19" s="14" t="s">
        <v>376</v>
      </c>
      <c r="R19" s="15">
        <f t="shared" ref="R19:R23" si="57">O19*L19</f>
        <v>2</v>
      </c>
      <c r="S19" s="8" t="str">
        <f t="shared" ref="S19:S23" si="58">IF(R19&lt;3,"Basso",IF(R19&lt;6,"Medio",IF(R19&gt;=6,"Alto")))</f>
        <v>Basso</v>
      </c>
      <c r="T19" s="2" t="s">
        <v>49</v>
      </c>
      <c r="U19" s="2" t="s">
        <v>48</v>
      </c>
      <c r="V19" s="2" t="s">
        <v>48</v>
      </c>
      <c r="W19" s="2" t="s">
        <v>48</v>
      </c>
      <c r="X19" s="2" t="s">
        <v>48</v>
      </c>
      <c r="Y19" s="2" t="s">
        <v>48</v>
      </c>
      <c r="Z19" s="2" t="s">
        <v>48</v>
      </c>
      <c r="AA19" s="2" t="s">
        <v>48</v>
      </c>
      <c r="AB19" s="2" t="s">
        <v>48</v>
      </c>
      <c r="AC19" s="2" t="s">
        <v>48</v>
      </c>
      <c r="AD19" s="16">
        <f t="shared" ref="AD19:AD23" si="59">IF(AND(COUNTIF(T19:AC19,"NA")&gt;=1,(COUNTIF(T19:AC19,"SI")+COUNTIF(T19:AC19,"NO"))&lt;1),"COMPILARE MANUALMENTE LE SEZIONI GRIGIE",((COUNTIF(T19:AC19,"SI")/(COUNTIF(T19:AC19,"SI")+COUNTIF(T19:AC19,"NO")))))</f>
        <v>0.9</v>
      </c>
      <c r="AE19" s="17">
        <f t="shared" ref="AE19:AE23" si="60">IF(AD19&gt;90%,0.2,IF(AND(AD19&lt;=90%,AD19&gt;50%),0.4,IF(AND(AD19&lt;=50%,AD19&gt;10%),0.8,IF(AD19&lt;=10%,1))))</f>
        <v>0.4</v>
      </c>
      <c r="AF19" s="2" t="str">
        <f t="shared" ref="AF19:AF23" si="61">IF(AE19=0.2,"Adeguato",IF(AE19=0.4,"Efficace",IF(AE19=0.8,"Carente","Inadeguato")))</f>
        <v>Efficace</v>
      </c>
      <c r="AG19" s="15">
        <f t="shared" ref="AG19:AG23" si="62">O19*AE19</f>
        <v>0.4</v>
      </c>
      <c r="AH19" s="8" t="str">
        <f t="shared" ref="AH19:AH23" si="63">IF(AG19&lt;0.6,"Poco probabile",IF(AG19&gt;=0.6,"Probabile",IF(AG19&gt;=1.2,"Molto probabile")))</f>
        <v>Poco probabile</v>
      </c>
      <c r="AI19" s="15">
        <f t="shared" ref="AI19:AI23" si="64">L19*AG19</f>
        <v>0.8</v>
      </c>
      <c r="AJ19" s="8" t="str">
        <f t="shared" ref="AJ19:AJ23" si="65">IF(AI19&lt;=3,"Basso",IF(AI19&gt;=6,"Alto","Medio"))</f>
        <v>Basso</v>
      </c>
      <c r="AK19" s="5" t="s">
        <v>394</v>
      </c>
    </row>
    <row r="20" spans="1:37" customFormat="1" ht="244.8" x14ac:dyDescent="0.3">
      <c r="A20" s="2" t="s">
        <v>61</v>
      </c>
      <c r="B20" s="2" t="s">
        <v>54</v>
      </c>
      <c r="C20" s="2" t="s">
        <v>62</v>
      </c>
      <c r="D20" s="3" t="s">
        <v>241</v>
      </c>
      <c r="E20" s="4" t="s">
        <v>86</v>
      </c>
      <c r="F20" s="4" t="s">
        <v>78</v>
      </c>
      <c r="G20" s="18" t="s">
        <v>291</v>
      </c>
      <c r="H20" s="35" t="s">
        <v>95</v>
      </c>
      <c r="I20" s="6" t="s">
        <v>440</v>
      </c>
      <c r="J20" s="36" t="s">
        <v>302</v>
      </c>
      <c r="K20" s="19" t="s">
        <v>46</v>
      </c>
      <c r="L20" s="9">
        <v>2</v>
      </c>
      <c r="M20" s="20" t="str">
        <f t="shared" si="55"/>
        <v>Medio</v>
      </c>
      <c r="N20" s="11" t="s">
        <v>50</v>
      </c>
      <c r="O20" s="9">
        <v>1</v>
      </c>
      <c r="P20" s="13" t="str">
        <f t="shared" si="56"/>
        <v>Poco probabile</v>
      </c>
      <c r="Q20" s="14" t="s">
        <v>376</v>
      </c>
      <c r="R20" s="15">
        <f t="shared" si="57"/>
        <v>2</v>
      </c>
      <c r="S20" s="8" t="str">
        <f t="shared" si="58"/>
        <v>Basso</v>
      </c>
      <c r="T20" s="2" t="s">
        <v>48</v>
      </c>
      <c r="U20" s="2" t="s">
        <v>48</v>
      </c>
      <c r="V20" s="2" t="s">
        <v>48</v>
      </c>
      <c r="W20" s="2" t="s">
        <v>48</v>
      </c>
      <c r="X20" s="2" t="s">
        <v>48</v>
      </c>
      <c r="Y20" s="2" t="s">
        <v>48</v>
      </c>
      <c r="Z20" s="2" t="s">
        <v>48</v>
      </c>
      <c r="AA20" s="2" t="s">
        <v>48</v>
      </c>
      <c r="AB20" s="2" t="s">
        <v>48</v>
      </c>
      <c r="AC20" s="2" t="s">
        <v>48</v>
      </c>
      <c r="AD20" s="16">
        <f t="shared" si="59"/>
        <v>1</v>
      </c>
      <c r="AE20" s="17">
        <f t="shared" si="60"/>
        <v>0.2</v>
      </c>
      <c r="AF20" s="2" t="str">
        <f t="shared" si="61"/>
        <v>Adeguato</v>
      </c>
      <c r="AG20" s="15">
        <f t="shared" si="62"/>
        <v>0.2</v>
      </c>
      <c r="AH20" s="8" t="str">
        <f t="shared" si="63"/>
        <v>Poco probabile</v>
      </c>
      <c r="AI20" s="15">
        <f t="shared" si="64"/>
        <v>0.4</v>
      </c>
      <c r="AJ20" s="8" t="str">
        <f t="shared" si="65"/>
        <v>Basso</v>
      </c>
      <c r="AK20" s="5" t="s">
        <v>395</v>
      </c>
    </row>
    <row r="21" spans="1:37" customFormat="1" ht="244.8" x14ac:dyDescent="0.3">
      <c r="A21" s="2" t="s">
        <v>61</v>
      </c>
      <c r="B21" s="2" t="s">
        <v>54</v>
      </c>
      <c r="C21" s="2" t="s">
        <v>62</v>
      </c>
      <c r="D21" s="3" t="s">
        <v>241</v>
      </c>
      <c r="E21" s="4" t="s">
        <v>86</v>
      </c>
      <c r="F21" s="4" t="s">
        <v>78</v>
      </c>
      <c r="G21" s="18" t="s">
        <v>90</v>
      </c>
      <c r="H21" s="34" t="s">
        <v>91</v>
      </c>
      <c r="I21" s="6" t="s">
        <v>441</v>
      </c>
      <c r="J21" s="36" t="s">
        <v>302</v>
      </c>
      <c r="K21" s="8" t="s">
        <v>46</v>
      </c>
      <c r="L21" s="9">
        <v>2</v>
      </c>
      <c r="M21" s="20" t="str">
        <f>IF(L21="","COMPILARE MANUALMENTE LA SEZIONE LIVELLO IMPATTO - Misura Quantitativa",IF(L21=1,"Basso",IF(L21=2,"Medio",IF(L21=3,"Grave"))))</f>
        <v>Medio</v>
      </c>
      <c r="N21" s="11" t="s">
        <v>50</v>
      </c>
      <c r="O21" s="9">
        <v>1</v>
      </c>
      <c r="P21" s="13" t="str">
        <f>IF(O21="","COMPILARE MANUALMENTE LA SEZIONE LIVELLO IMPATTO - Misura Quantitativa",IF(O21=1,"Poco probabile",IF(O21=2,"Probabile",IF(O21=3,"Molto probabile"))))</f>
        <v>Poco probabile</v>
      </c>
      <c r="Q21" s="14" t="s">
        <v>92</v>
      </c>
      <c r="R21" s="15">
        <f>O21*L21</f>
        <v>2</v>
      </c>
      <c r="S21" s="8" t="str">
        <f>IF(R21&lt;3,"Basso",IF(R21&lt;6,"Medio",IF(R21&gt;=6,"Alto")))</f>
        <v>Basso</v>
      </c>
      <c r="T21" s="2" t="s">
        <v>49</v>
      </c>
      <c r="U21" s="2" t="s">
        <v>48</v>
      </c>
      <c r="V21" s="2" t="s">
        <v>48</v>
      </c>
      <c r="W21" s="2" t="s">
        <v>48</v>
      </c>
      <c r="X21" s="2" t="s">
        <v>48</v>
      </c>
      <c r="Y21" s="2" t="s">
        <v>48</v>
      </c>
      <c r="Z21" s="2" t="s">
        <v>49</v>
      </c>
      <c r="AA21" s="2" t="s">
        <v>48</v>
      </c>
      <c r="AB21" s="2" t="s">
        <v>48</v>
      </c>
      <c r="AC21" s="2" t="s">
        <v>48</v>
      </c>
      <c r="AD21" s="16">
        <f>IF(AND(COUNTIF(T21:AC21,"NA")&gt;=1,(COUNTIF(T21:AC21,"SI")+COUNTIF(T21:AC21,"NO"))&lt;1),"COMPILARE MANUALMENTE LE SEZIONI GRIGIE",((COUNTIF(T21:AC21,"SI")/(COUNTIF(T21:AC21,"SI")+COUNTIF(T21:AC21,"NO")))))</f>
        <v>0.8</v>
      </c>
      <c r="AE21" s="17">
        <f>IF(AD21&gt;90%,0.2,IF(AND(AD21&lt;=90%,AD21&gt;50%),0.4,IF(AND(AD21&lt;=50%,AD21&gt;10%),0.8,IF(AD21&lt;=10%,1))))</f>
        <v>0.4</v>
      </c>
      <c r="AF21" s="2" t="str">
        <f>IF(AE21=0.2,"Adeguato",IF(AE21=0.4,"Efficace",IF(AE21=0.8,"Carente","Inadeguato")))</f>
        <v>Efficace</v>
      </c>
      <c r="AG21" s="15">
        <f>O21*AE21</f>
        <v>0.4</v>
      </c>
      <c r="AH21" s="8" t="str">
        <f>IF(AG21&lt;0.6,"Poco probabile",IF(AG21&gt;=0.6,"Probabile",IF(AG21&gt;=1.2,"Molto probabile")))</f>
        <v>Poco probabile</v>
      </c>
      <c r="AI21" s="15">
        <f>L21*AG21</f>
        <v>0.8</v>
      </c>
      <c r="AJ21" s="8" t="str">
        <f>IF(AI21&lt;=3,"Basso",IF(AI21&gt;=6,"Alto","Medio"))</f>
        <v>Basso</v>
      </c>
      <c r="AK21" s="5" t="s">
        <v>396</v>
      </c>
    </row>
    <row r="22" spans="1:37" customFormat="1" ht="259.2" x14ac:dyDescent="0.3">
      <c r="A22" s="2" t="s">
        <v>61</v>
      </c>
      <c r="B22" s="2" t="s">
        <v>54</v>
      </c>
      <c r="C22" s="2" t="s">
        <v>62</v>
      </c>
      <c r="D22" s="3" t="s">
        <v>261</v>
      </c>
      <c r="E22" s="4" t="s">
        <v>397</v>
      </c>
      <c r="F22" s="8" t="s">
        <v>370</v>
      </c>
      <c r="G22" s="18" t="s">
        <v>262</v>
      </c>
      <c r="H22" s="34" t="s">
        <v>263</v>
      </c>
      <c r="I22" s="6" t="s">
        <v>440</v>
      </c>
      <c r="J22" s="7" t="s">
        <v>360</v>
      </c>
      <c r="K22" s="19" t="s">
        <v>46</v>
      </c>
      <c r="L22" s="9">
        <v>1</v>
      </c>
      <c r="M22" s="10" t="str">
        <f t="shared" si="55"/>
        <v>Basso</v>
      </c>
      <c r="N22" s="11" t="s">
        <v>47</v>
      </c>
      <c r="O22" s="12">
        <v>1</v>
      </c>
      <c r="P22" s="13" t="str">
        <f t="shared" si="56"/>
        <v>Poco probabile</v>
      </c>
      <c r="Q22" s="14" t="s">
        <v>264</v>
      </c>
      <c r="R22" s="15">
        <f t="shared" si="57"/>
        <v>1</v>
      </c>
      <c r="S22" s="8" t="str">
        <f t="shared" si="58"/>
        <v>Basso</v>
      </c>
      <c r="T22" s="2" t="s">
        <v>49</v>
      </c>
      <c r="U22" s="2" t="s">
        <v>48</v>
      </c>
      <c r="V22" s="2" t="s">
        <v>48</v>
      </c>
      <c r="W22" s="2" t="s">
        <v>48</v>
      </c>
      <c r="X22" s="2" t="s">
        <v>48</v>
      </c>
      <c r="Y22" s="2" t="s">
        <v>48</v>
      </c>
      <c r="Z22" s="2" t="s">
        <v>48</v>
      </c>
      <c r="AA22" s="2" t="s">
        <v>48</v>
      </c>
      <c r="AB22" s="2" t="s">
        <v>49</v>
      </c>
      <c r="AC22" s="2" t="s">
        <v>48</v>
      </c>
      <c r="AD22" s="16">
        <f t="shared" si="59"/>
        <v>0.8</v>
      </c>
      <c r="AE22" s="17">
        <f t="shared" si="60"/>
        <v>0.4</v>
      </c>
      <c r="AF22" s="2" t="str">
        <f t="shared" si="61"/>
        <v>Efficace</v>
      </c>
      <c r="AG22" s="15">
        <f t="shared" si="62"/>
        <v>0.4</v>
      </c>
      <c r="AH22" s="8" t="str">
        <f t="shared" si="63"/>
        <v>Poco probabile</v>
      </c>
      <c r="AI22" s="15">
        <f t="shared" si="64"/>
        <v>0.4</v>
      </c>
      <c r="AJ22" s="8" t="str">
        <f t="shared" si="65"/>
        <v>Basso</v>
      </c>
      <c r="AK22" s="5" t="s">
        <v>398</v>
      </c>
    </row>
    <row r="23" spans="1:37" customFormat="1" ht="259.2" x14ac:dyDescent="0.3">
      <c r="A23" s="2" t="s">
        <v>61</v>
      </c>
      <c r="B23" s="2" t="s">
        <v>54</v>
      </c>
      <c r="C23" s="2" t="s">
        <v>62</v>
      </c>
      <c r="D23" s="3" t="s">
        <v>261</v>
      </c>
      <c r="E23" s="4" t="s">
        <v>397</v>
      </c>
      <c r="F23" s="8" t="s">
        <v>370</v>
      </c>
      <c r="G23" s="18" t="s">
        <v>265</v>
      </c>
      <c r="H23" s="34" t="s">
        <v>266</v>
      </c>
      <c r="I23" s="6" t="s">
        <v>440</v>
      </c>
      <c r="J23" s="7" t="s">
        <v>360</v>
      </c>
      <c r="K23" s="19" t="s">
        <v>46</v>
      </c>
      <c r="L23" s="9">
        <v>1</v>
      </c>
      <c r="M23" s="10" t="str">
        <f t="shared" si="55"/>
        <v>Basso</v>
      </c>
      <c r="N23" s="11" t="s">
        <v>47</v>
      </c>
      <c r="O23" s="12">
        <v>1</v>
      </c>
      <c r="P23" s="13" t="str">
        <f t="shared" si="56"/>
        <v>Poco probabile</v>
      </c>
      <c r="Q23" s="14" t="s">
        <v>264</v>
      </c>
      <c r="R23" s="15">
        <f t="shared" si="57"/>
        <v>1</v>
      </c>
      <c r="S23" s="8" t="str">
        <f t="shared" si="58"/>
        <v>Basso</v>
      </c>
      <c r="T23" s="2" t="s">
        <v>49</v>
      </c>
      <c r="U23" s="2" t="s">
        <v>48</v>
      </c>
      <c r="V23" s="2" t="s">
        <v>48</v>
      </c>
      <c r="W23" s="2" t="s">
        <v>48</v>
      </c>
      <c r="X23" s="2" t="s">
        <v>48</v>
      </c>
      <c r="Y23" s="2" t="s">
        <v>48</v>
      </c>
      <c r="Z23" s="2" t="s">
        <v>48</v>
      </c>
      <c r="AA23" s="2" t="s">
        <v>48</v>
      </c>
      <c r="AB23" s="2" t="s">
        <v>49</v>
      </c>
      <c r="AC23" s="2" t="s">
        <v>48</v>
      </c>
      <c r="AD23" s="16">
        <f t="shared" si="59"/>
        <v>0.8</v>
      </c>
      <c r="AE23" s="17">
        <f t="shared" si="60"/>
        <v>0.4</v>
      </c>
      <c r="AF23" s="2" t="str">
        <f t="shared" si="61"/>
        <v>Efficace</v>
      </c>
      <c r="AG23" s="15">
        <f t="shared" si="62"/>
        <v>0.4</v>
      </c>
      <c r="AH23" s="8" t="str">
        <f t="shared" si="63"/>
        <v>Poco probabile</v>
      </c>
      <c r="AI23" s="15">
        <f t="shared" si="64"/>
        <v>0.4</v>
      </c>
      <c r="AJ23" s="8" t="str">
        <f t="shared" si="65"/>
        <v>Basso</v>
      </c>
      <c r="AK23" s="5" t="s">
        <v>399</v>
      </c>
    </row>
    <row r="24" spans="1:37" customFormat="1" ht="348.6" customHeight="1" x14ac:dyDescent="0.3">
      <c r="A24" s="2" t="s">
        <v>66</v>
      </c>
      <c r="B24" s="2" t="s">
        <v>54</v>
      </c>
      <c r="C24" s="2" t="s">
        <v>67</v>
      </c>
      <c r="D24" s="3" t="s">
        <v>242</v>
      </c>
      <c r="E24" s="4" t="s">
        <v>384</v>
      </c>
      <c r="F24" s="4" t="s">
        <v>78</v>
      </c>
      <c r="G24" s="8" t="s">
        <v>68</v>
      </c>
      <c r="H24" s="37" t="s">
        <v>96</v>
      </c>
      <c r="I24" s="5" t="s">
        <v>303</v>
      </c>
      <c r="J24" s="7" t="s">
        <v>304</v>
      </c>
      <c r="K24" s="8" t="s">
        <v>46</v>
      </c>
      <c r="L24" s="9">
        <v>1</v>
      </c>
      <c r="M24" s="10" t="str">
        <f t="shared" ref="M24:M71" si="66">IF(L24="","COMPILARE MANUALMENTE LA SEZIONE LIVELLO IMPATTO - Misura Quantitativa",IF(L24=1,"Basso",IF(L24=2,"Medio",IF(L24=3,"Grave"))))</f>
        <v>Basso</v>
      </c>
      <c r="N24" s="11" t="s">
        <v>377</v>
      </c>
      <c r="O24" s="12">
        <v>1</v>
      </c>
      <c r="P24" s="13" t="str">
        <f t="shared" ref="P24:P71" si="67">IF(O24="","COMPILARE MANUALMENTE LA SEZIONE LIVELLO IMPATTO - Misura Quantitativa",IF(O24=1,"Poco probabile",IF(O24=2,"Probabile",IF(O24=3,"Molto probabile"))))</f>
        <v>Poco probabile</v>
      </c>
      <c r="Q24" s="14" t="s">
        <v>378</v>
      </c>
      <c r="R24" s="15">
        <f t="shared" ref="R24:R71" si="68">O24*L24</f>
        <v>1</v>
      </c>
      <c r="S24" s="8" t="str">
        <f t="shared" ref="S24:S71" si="69">IF(R24&lt;3,"Basso",IF(R24&lt;6,"Medio",IF(R24&gt;=6,"Alto")))</f>
        <v>Basso</v>
      </c>
      <c r="T24" s="2" t="s">
        <v>48</v>
      </c>
      <c r="U24" s="2" t="s">
        <v>48</v>
      </c>
      <c r="V24" s="2" t="s">
        <v>48</v>
      </c>
      <c r="W24" s="2" t="s">
        <v>48</v>
      </c>
      <c r="X24" s="2" t="s">
        <v>48</v>
      </c>
      <c r="Y24" s="2" t="s">
        <v>48</v>
      </c>
      <c r="Z24" s="2" t="s">
        <v>48</v>
      </c>
      <c r="AA24" s="2" t="s">
        <v>48</v>
      </c>
      <c r="AB24" s="2" t="s">
        <v>48</v>
      </c>
      <c r="AC24" s="2" t="s">
        <v>48</v>
      </c>
      <c r="AD24" s="16">
        <f t="shared" ref="AD24:AD71" si="70">IF(AND(COUNTIF(T24:AC24,"NA")&gt;=1,(COUNTIF(T24:AC24,"SI")+COUNTIF(T24:AC24,"NO"))&lt;1),"COMPILARE MANUALMENTE LE SEZIONI GRIGIE",((COUNTIF(T24:AC24,"SI")/(COUNTIF(T24:AC24,"SI")+COUNTIF(T24:AC24,"NO")))))</f>
        <v>1</v>
      </c>
      <c r="AE24" s="17">
        <f t="shared" ref="AE24:AE71" si="71">IF(AD24&gt;90%,0.2,IF(AND(AD24&lt;=90%,AD24&gt;50%),0.4,IF(AND(AD24&lt;=50%,AD24&gt;10%),0.8,IF(AD24&lt;=10%,1))))</f>
        <v>0.2</v>
      </c>
      <c r="AF24" s="2" t="str">
        <f t="shared" ref="AF24:AF71" si="72">IF(AE24=0.2,"Adeguato",IF(AE24=0.4,"Efficace",IF(AE24=0.8,"Carente","Inadeguato")))</f>
        <v>Adeguato</v>
      </c>
      <c r="AG24" s="15">
        <f t="shared" ref="AG24:AG71" si="73">O24*AE24</f>
        <v>0.2</v>
      </c>
      <c r="AH24" s="8" t="str">
        <f t="shared" ref="AH24:AH71" si="74">IF(AG24&lt;0.6,"Poco probabile",IF(AG24&gt;=0.6,"Probabile",IF(AG24&gt;=1.2,"Molto probabile")))</f>
        <v>Poco probabile</v>
      </c>
      <c r="AI24" s="15">
        <f t="shared" ref="AI24:AI71" si="75">L24*AG24</f>
        <v>0.2</v>
      </c>
      <c r="AJ24" s="8" t="str">
        <f t="shared" ref="AJ24:AJ71" si="76">IF(AI24&lt;=3,"Basso",IF(AI24&gt;=6,"Alto","Medio"))</f>
        <v>Basso</v>
      </c>
      <c r="AK24" s="5" t="s">
        <v>400</v>
      </c>
    </row>
    <row r="25" spans="1:37" customFormat="1" ht="346.8" customHeight="1" x14ac:dyDescent="0.3">
      <c r="A25" s="2" t="s">
        <v>66</v>
      </c>
      <c r="B25" s="2" t="s">
        <v>54</v>
      </c>
      <c r="C25" s="2" t="s">
        <v>67</v>
      </c>
      <c r="D25" s="3" t="s">
        <v>242</v>
      </c>
      <c r="E25" s="4" t="s">
        <v>384</v>
      </c>
      <c r="F25" s="4" t="s">
        <v>78</v>
      </c>
      <c r="G25" s="8" t="s">
        <v>98</v>
      </c>
      <c r="H25" s="37" t="s">
        <v>99</v>
      </c>
      <c r="I25" s="5" t="s">
        <v>303</v>
      </c>
      <c r="J25" s="7" t="s">
        <v>304</v>
      </c>
      <c r="K25" s="8" t="s">
        <v>46</v>
      </c>
      <c r="L25" s="9">
        <v>1</v>
      </c>
      <c r="M25" s="20" t="str">
        <f t="shared" si="66"/>
        <v>Basso</v>
      </c>
      <c r="N25" s="11" t="s">
        <v>377</v>
      </c>
      <c r="O25" s="9">
        <v>1</v>
      </c>
      <c r="P25" s="13" t="str">
        <f t="shared" si="67"/>
        <v>Poco probabile</v>
      </c>
      <c r="Q25" s="14" t="s">
        <v>378</v>
      </c>
      <c r="R25" s="15">
        <f t="shared" si="68"/>
        <v>1</v>
      </c>
      <c r="S25" s="8" t="str">
        <f t="shared" si="69"/>
        <v>Basso</v>
      </c>
      <c r="T25" s="2" t="s">
        <v>48</v>
      </c>
      <c r="U25" s="2" t="s">
        <v>48</v>
      </c>
      <c r="V25" s="2" t="s">
        <v>48</v>
      </c>
      <c r="W25" s="2" t="s">
        <v>48</v>
      </c>
      <c r="X25" s="2" t="s">
        <v>48</v>
      </c>
      <c r="Y25" s="2" t="s">
        <v>48</v>
      </c>
      <c r="Z25" s="2" t="s">
        <v>48</v>
      </c>
      <c r="AA25" s="2" t="s">
        <v>48</v>
      </c>
      <c r="AB25" s="2" t="s">
        <v>48</v>
      </c>
      <c r="AC25" s="2" t="s">
        <v>48</v>
      </c>
      <c r="AD25" s="16">
        <f t="shared" si="70"/>
        <v>1</v>
      </c>
      <c r="AE25" s="17">
        <f t="shared" si="71"/>
        <v>0.2</v>
      </c>
      <c r="AF25" s="2" t="str">
        <f t="shared" si="72"/>
        <v>Adeguato</v>
      </c>
      <c r="AG25" s="15">
        <f t="shared" si="73"/>
        <v>0.2</v>
      </c>
      <c r="AH25" s="8" t="str">
        <f t="shared" si="74"/>
        <v>Poco probabile</v>
      </c>
      <c r="AI25" s="15">
        <f t="shared" si="75"/>
        <v>0.2</v>
      </c>
      <c r="AJ25" s="8" t="str">
        <f t="shared" si="76"/>
        <v>Basso</v>
      </c>
      <c r="AK25" s="5" t="s">
        <v>400</v>
      </c>
    </row>
    <row r="26" spans="1:37" customFormat="1" ht="352.8" customHeight="1" x14ac:dyDescent="0.3">
      <c r="A26" s="2" t="s">
        <v>66</v>
      </c>
      <c r="B26" s="2" t="s">
        <v>54</v>
      </c>
      <c r="C26" s="2" t="s">
        <v>67</v>
      </c>
      <c r="D26" s="3" t="s">
        <v>242</v>
      </c>
      <c r="E26" s="4" t="s">
        <v>384</v>
      </c>
      <c r="F26" s="4" t="s">
        <v>78</v>
      </c>
      <c r="G26" s="38" t="s">
        <v>69</v>
      </c>
      <c r="H26" s="37" t="s">
        <v>366</v>
      </c>
      <c r="I26" s="5" t="s">
        <v>303</v>
      </c>
      <c r="J26" s="7" t="s">
        <v>304</v>
      </c>
      <c r="K26" s="8" t="s">
        <v>46</v>
      </c>
      <c r="L26" s="9">
        <v>1</v>
      </c>
      <c r="M26" s="10" t="str">
        <f t="shared" si="66"/>
        <v>Basso</v>
      </c>
      <c r="N26" s="11" t="s">
        <v>377</v>
      </c>
      <c r="O26" s="12">
        <v>1</v>
      </c>
      <c r="P26" s="13" t="str">
        <f t="shared" si="67"/>
        <v>Poco probabile</v>
      </c>
      <c r="Q26" s="14" t="s">
        <v>378</v>
      </c>
      <c r="R26" s="15">
        <f t="shared" si="68"/>
        <v>1</v>
      </c>
      <c r="S26" s="8" t="str">
        <f t="shared" si="69"/>
        <v>Basso</v>
      </c>
      <c r="T26" s="2" t="s">
        <v>48</v>
      </c>
      <c r="U26" s="2" t="s">
        <v>48</v>
      </c>
      <c r="V26" s="2" t="s">
        <v>48</v>
      </c>
      <c r="W26" s="2" t="s">
        <v>48</v>
      </c>
      <c r="X26" s="2" t="s">
        <v>48</v>
      </c>
      <c r="Y26" s="2" t="s">
        <v>48</v>
      </c>
      <c r="Z26" s="2" t="s">
        <v>48</v>
      </c>
      <c r="AA26" s="2" t="s">
        <v>48</v>
      </c>
      <c r="AB26" s="2" t="s">
        <v>48</v>
      </c>
      <c r="AC26" s="2" t="s">
        <v>48</v>
      </c>
      <c r="AD26" s="16">
        <f t="shared" si="70"/>
        <v>1</v>
      </c>
      <c r="AE26" s="17">
        <f t="shared" si="71"/>
        <v>0.2</v>
      </c>
      <c r="AF26" s="2" t="str">
        <f t="shared" si="72"/>
        <v>Adeguato</v>
      </c>
      <c r="AG26" s="15">
        <f t="shared" si="73"/>
        <v>0.2</v>
      </c>
      <c r="AH26" s="8" t="str">
        <f t="shared" si="74"/>
        <v>Poco probabile</v>
      </c>
      <c r="AI26" s="15">
        <f t="shared" si="75"/>
        <v>0.2</v>
      </c>
      <c r="AJ26" s="8" t="str">
        <f t="shared" si="76"/>
        <v>Basso</v>
      </c>
      <c r="AK26" s="5" t="s">
        <v>400</v>
      </c>
    </row>
    <row r="27" spans="1:37" ht="336.45" customHeight="1" x14ac:dyDescent="0.3">
      <c r="A27" s="2" t="s">
        <v>66</v>
      </c>
      <c r="B27" s="2" t="s">
        <v>54</v>
      </c>
      <c r="C27" s="2" t="s">
        <v>67</v>
      </c>
      <c r="D27" s="3" t="s">
        <v>243</v>
      </c>
      <c r="E27" s="4" t="s">
        <v>384</v>
      </c>
      <c r="F27" s="4" t="s">
        <v>78</v>
      </c>
      <c r="G27" s="38" t="s">
        <v>100</v>
      </c>
      <c r="H27" s="37" t="s">
        <v>101</v>
      </c>
      <c r="I27" s="5" t="s">
        <v>305</v>
      </c>
      <c r="J27" s="7" t="s">
        <v>304</v>
      </c>
      <c r="K27" s="19" t="s">
        <v>46</v>
      </c>
      <c r="L27" s="22">
        <v>1</v>
      </c>
      <c r="M27" s="20" t="str">
        <f t="shared" si="66"/>
        <v>Basso</v>
      </c>
      <c r="N27" s="11" t="s">
        <v>377</v>
      </c>
      <c r="O27" s="22">
        <v>1</v>
      </c>
      <c r="P27" s="13" t="str">
        <f t="shared" si="67"/>
        <v>Poco probabile</v>
      </c>
      <c r="Q27" s="14" t="s">
        <v>378</v>
      </c>
      <c r="R27" s="15">
        <f t="shared" si="68"/>
        <v>1</v>
      </c>
      <c r="S27" s="8" t="str">
        <f t="shared" si="69"/>
        <v>Basso</v>
      </c>
      <c r="T27" s="24" t="s">
        <v>48</v>
      </c>
      <c r="U27" s="24" t="s">
        <v>48</v>
      </c>
      <c r="V27" s="24" t="s">
        <v>48</v>
      </c>
      <c r="W27" s="24" t="s">
        <v>48</v>
      </c>
      <c r="X27" s="24" t="s">
        <v>48</v>
      </c>
      <c r="Y27" s="24" t="s">
        <v>48</v>
      </c>
      <c r="Z27" s="24" t="s">
        <v>48</v>
      </c>
      <c r="AA27" s="24" t="s">
        <v>48</v>
      </c>
      <c r="AB27" s="24" t="s">
        <v>48</v>
      </c>
      <c r="AC27" s="24" t="s">
        <v>48</v>
      </c>
      <c r="AD27" s="16">
        <f t="shared" si="70"/>
        <v>1</v>
      </c>
      <c r="AE27" s="17">
        <f t="shared" si="71"/>
        <v>0.2</v>
      </c>
      <c r="AF27" s="2" t="str">
        <f t="shared" si="72"/>
        <v>Adeguato</v>
      </c>
      <c r="AG27" s="15">
        <f t="shared" si="73"/>
        <v>0.2</v>
      </c>
      <c r="AH27" s="8" t="str">
        <f t="shared" si="74"/>
        <v>Poco probabile</v>
      </c>
      <c r="AI27" s="25">
        <f t="shared" si="75"/>
        <v>0.2</v>
      </c>
      <c r="AJ27" s="8" t="str">
        <f t="shared" si="76"/>
        <v>Basso</v>
      </c>
      <c r="AK27" s="5" t="s">
        <v>401</v>
      </c>
    </row>
    <row r="28" spans="1:37" ht="336.45" customHeight="1" x14ac:dyDescent="0.3">
      <c r="A28" s="2" t="s">
        <v>66</v>
      </c>
      <c r="B28" s="2" t="s">
        <v>54</v>
      </c>
      <c r="C28" s="2" t="s">
        <v>67</v>
      </c>
      <c r="D28" s="3" t="s">
        <v>244</v>
      </c>
      <c r="E28" s="4" t="s">
        <v>384</v>
      </c>
      <c r="F28" s="4" t="s">
        <v>78</v>
      </c>
      <c r="G28" s="38" t="s">
        <v>102</v>
      </c>
      <c r="H28" s="21" t="s">
        <v>103</v>
      </c>
      <c r="I28" s="5" t="s">
        <v>305</v>
      </c>
      <c r="J28" s="36" t="s">
        <v>302</v>
      </c>
      <c r="K28" s="19" t="s">
        <v>46</v>
      </c>
      <c r="L28" s="22">
        <v>1</v>
      </c>
      <c r="M28" s="20" t="str">
        <f t="shared" si="66"/>
        <v>Basso</v>
      </c>
      <c r="N28" s="11" t="s">
        <v>377</v>
      </c>
      <c r="O28" s="22">
        <v>1</v>
      </c>
      <c r="P28" s="13" t="str">
        <f t="shared" si="67"/>
        <v>Poco probabile</v>
      </c>
      <c r="Q28" s="14" t="s">
        <v>379</v>
      </c>
      <c r="R28" s="15">
        <f t="shared" si="68"/>
        <v>1</v>
      </c>
      <c r="S28" s="8" t="str">
        <f t="shared" si="69"/>
        <v>Basso</v>
      </c>
      <c r="T28" s="24" t="s">
        <v>48</v>
      </c>
      <c r="U28" s="24" t="s">
        <v>48</v>
      </c>
      <c r="V28" s="24" t="s">
        <v>48</v>
      </c>
      <c r="W28" s="24" t="s">
        <v>48</v>
      </c>
      <c r="X28" s="24" t="s">
        <v>48</v>
      </c>
      <c r="Y28" s="24" t="s">
        <v>48</v>
      </c>
      <c r="Z28" s="24" t="s">
        <v>48</v>
      </c>
      <c r="AA28" s="24" t="s">
        <v>48</v>
      </c>
      <c r="AB28" s="24" t="s">
        <v>48</v>
      </c>
      <c r="AC28" s="24" t="s">
        <v>48</v>
      </c>
      <c r="AD28" s="16">
        <f t="shared" si="70"/>
        <v>1</v>
      </c>
      <c r="AE28" s="17">
        <f t="shared" si="71"/>
        <v>0.2</v>
      </c>
      <c r="AF28" s="2" t="str">
        <f t="shared" si="72"/>
        <v>Adeguato</v>
      </c>
      <c r="AG28" s="15">
        <f t="shared" si="73"/>
        <v>0.2</v>
      </c>
      <c r="AH28" s="8" t="str">
        <f t="shared" si="74"/>
        <v>Poco probabile</v>
      </c>
      <c r="AI28" s="25">
        <f t="shared" si="75"/>
        <v>0.2</v>
      </c>
      <c r="AJ28" s="8" t="str">
        <f t="shared" si="76"/>
        <v>Basso</v>
      </c>
      <c r="AK28" s="5" t="s">
        <v>402</v>
      </c>
    </row>
    <row r="29" spans="1:37" customFormat="1" ht="332.25" customHeight="1" x14ac:dyDescent="0.3">
      <c r="A29" s="2" t="s">
        <v>105</v>
      </c>
      <c r="B29" s="2" t="s">
        <v>51</v>
      </c>
      <c r="C29" s="2" t="s">
        <v>105</v>
      </c>
      <c r="D29" s="3" t="s">
        <v>267</v>
      </c>
      <c r="E29" s="4" t="s">
        <v>359</v>
      </c>
      <c r="F29" s="8" t="s">
        <v>358</v>
      </c>
      <c r="G29" s="18" t="s">
        <v>268</v>
      </c>
      <c r="H29" s="39" t="s">
        <v>293</v>
      </c>
      <c r="I29" s="40" t="s">
        <v>74</v>
      </c>
      <c r="J29" s="7" t="s">
        <v>361</v>
      </c>
      <c r="K29" s="41" t="s">
        <v>46</v>
      </c>
      <c r="L29" s="9">
        <v>2</v>
      </c>
      <c r="M29" s="10" t="str">
        <f t="shared" si="66"/>
        <v>Medio</v>
      </c>
      <c r="N29" s="11" t="s">
        <v>50</v>
      </c>
      <c r="O29" s="12">
        <v>2</v>
      </c>
      <c r="P29" s="13" t="str">
        <f t="shared" si="67"/>
        <v>Probabile</v>
      </c>
      <c r="Q29" s="14" t="s">
        <v>270</v>
      </c>
      <c r="R29" s="15">
        <f t="shared" si="68"/>
        <v>4</v>
      </c>
      <c r="S29" s="8" t="str">
        <f t="shared" si="69"/>
        <v>Medio</v>
      </c>
      <c r="T29" s="2" t="s">
        <v>48</v>
      </c>
      <c r="U29" s="2" t="s">
        <v>48</v>
      </c>
      <c r="V29" s="2" t="s">
        <v>48</v>
      </c>
      <c r="W29" s="2" t="s">
        <v>48</v>
      </c>
      <c r="X29" s="2" t="s">
        <v>48</v>
      </c>
      <c r="Y29" s="2" t="s">
        <v>48</v>
      </c>
      <c r="Z29" s="2" t="s">
        <v>48</v>
      </c>
      <c r="AA29" s="2" t="s">
        <v>48</v>
      </c>
      <c r="AB29" s="2" t="s">
        <v>48</v>
      </c>
      <c r="AC29" s="2" t="s">
        <v>48</v>
      </c>
      <c r="AD29" s="16">
        <f t="shared" si="70"/>
        <v>1</v>
      </c>
      <c r="AE29" s="17">
        <f t="shared" si="71"/>
        <v>0.2</v>
      </c>
      <c r="AF29" s="2" t="str">
        <f t="shared" si="72"/>
        <v>Adeguato</v>
      </c>
      <c r="AG29" s="15">
        <f t="shared" si="73"/>
        <v>0.4</v>
      </c>
      <c r="AH29" s="8" t="str">
        <f t="shared" si="74"/>
        <v>Poco probabile</v>
      </c>
      <c r="AI29" s="15">
        <f t="shared" si="75"/>
        <v>0.8</v>
      </c>
      <c r="AJ29" s="8" t="str">
        <f t="shared" si="76"/>
        <v>Basso</v>
      </c>
      <c r="AK29" s="5" t="s">
        <v>403</v>
      </c>
    </row>
    <row r="30" spans="1:37" customFormat="1" ht="336" customHeight="1" x14ac:dyDescent="0.3">
      <c r="A30" s="2" t="s">
        <v>105</v>
      </c>
      <c r="B30" s="2" t="s">
        <v>51</v>
      </c>
      <c r="C30" s="2" t="s">
        <v>105</v>
      </c>
      <c r="D30" s="3" t="s">
        <v>267</v>
      </c>
      <c r="E30" s="4" t="s">
        <v>359</v>
      </c>
      <c r="F30" s="8" t="s">
        <v>358</v>
      </c>
      <c r="G30" s="18" t="s">
        <v>271</v>
      </c>
      <c r="H30" s="42" t="s">
        <v>294</v>
      </c>
      <c r="I30" s="40" t="s">
        <v>74</v>
      </c>
      <c r="J30" s="7" t="s">
        <v>361</v>
      </c>
      <c r="K30" s="41" t="s">
        <v>46</v>
      </c>
      <c r="L30" s="9">
        <v>2</v>
      </c>
      <c r="M30" s="20" t="str">
        <f t="shared" si="66"/>
        <v>Medio</v>
      </c>
      <c r="N30" s="11" t="s">
        <v>50</v>
      </c>
      <c r="O30" s="9">
        <v>2</v>
      </c>
      <c r="P30" s="13" t="str">
        <f t="shared" si="67"/>
        <v>Probabile</v>
      </c>
      <c r="Q30" s="14" t="s">
        <v>270</v>
      </c>
      <c r="R30" s="15">
        <f t="shared" si="68"/>
        <v>4</v>
      </c>
      <c r="S30" s="8" t="str">
        <f t="shared" si="69"/>
        <v>Medio</v>
      </c>
      <c r="T30" s="2" t="s">
        <v>48</v>
      </c>
      <c r="U30" s="2" t="s">
        <v>48</v>
      </c>
      <c r="V30" s="2" t="s">
        <v>48</v>
      </c>
      <c r="W30" s="2" t="s">
        <v>48</v>
      </c>
      <c r="X30" s="2" t="s">
        <v>48</v>
      </c>
      <c r="Y30" s="2" t="s">
        <v>48</v>
      </c>
      <c r="Z30" s="2" t="s">
        <v>48</v>
      </c>
      <c r="AA30" s="2" t="s">
        <v>48</v>
      </c>
      <c r="AB30" s="2" t="s">
        <v>48</v>
      </c>
      <c r="AC30" s="2" t="s">
        <v>48</v>
      </c>
      <c r="AD30" s="16">
        <f t="shared" si="70"/>
        <v>1</v>
      </c>
      <c r="AE30" s="17">
        <f t="shared" si="71"/>
        <v>0.2</v>
      </c>
      <c r="AF30" s="2" t="str">
        <f t="shared" si="72"/>
        <v>Adeguato</v>
      </c>
      <c r="AG30" s="15">
        <f t="shared" si="73"/>
        <v>0.4</v>
      </c>
      <c r="AH30" s="8" t="str">
        <f t="shared" si="74"/>
        <v>Poco probabile</v>
      </c>
      <c r="AI30" s="15">
        <f t="shared" si="75"/>
        <v>0.8</v>
      </c>
      <c r="AJ30" s="8" t="str">
        <f t="shared" si="76"/>
        <v>Basso</v>
      </c>
      <c r="AK30" s="5" t="s">
        <v>403</v>
      </c>
    </row>
    <row r="31" spans="1:37" customFormat="1" ht="216" x14ac:dyDescent="0.3">
      <c r="A31" s="2" t="s">
        <v>105</v>
      </c>
      <c r="B31" s="2" t="s">
        <v>51</v>
      </c>
      <c r="C31" s="2" t="s">
        <v>105</v>
      </c>
      <c r="D31" s="3" t="s">
        <v>267</v>
      </c>
      <c r="E31" s="4" t="s">
        <v>326</v>
      </c>
      <c r="F31" s="8" t="s">
        <v>323</v>
      </c>
      <c r="G31" s="18" t="s">
        <v>108</v>
      </c>
      <c r="H31" s="34" t="s">
        <v>327</v>
      </c>
      <c r="I31" s="40" t="s">
        <v>310</v>
      </c>
      <c r="J31" s="7" t="s">
        <v>328</v>
      </c>
      <c r="K31" s="41" t="s">
        <v>46</v>
      </c>
      <c r="L31" s="9">
        <v>2</v>
      </c>
      <c r="M31" s="10" t="str">
        <f t="shared" si="66"/>
        <v>Medio</v>
      </c>
      <c r="N31" s="11" t="s">
        <v>50</v>
      </c>
      <c r="O31" s="12">
        <v>3</v>
      </c>
      <c r="P31" s="13" t="str">
        <f t="shared" si="67"/>
        <v>Molto probabile</v>
      </c>
      <c r="Q31" s="14" t="s">
        <v>329</v>
      </c>
      <c r="R31" s="15">
        <f t="shared" si="68"/>
        <v>6</v>
      </c>
      <c r="S31" s="8" t="str">
        <f t="shared" si="69"/>
        <v>Alto</v>
      </c>
      <c r="T31" s="2" t="s">
        <v>48</v>
      </c>
      <c r="U31" s="2" t="s">
        <v>48</v>
      </c>
      <c r="V31" s="2" t="s">
        <v>48</v>
      </c>
      <c r="W31" s="2" t="s">
        <v>48</v>
      </c>
      <c r="X31" s="2" t="s">
        <v>48</v>
      </c>
      <c r="Y31" s="2" t="s">
        <v>48</v>
      </c>
      <c r="Z31" s="2" t="s">
        <v>49</v>
      </c>
      <c r="AA31" s="2" t="s">
        <v>48</v>
      </c>
      <c r="AB31" s="2" t="s">
        <v>48</v>
      </c>
      <c r="AC31" s="2" t="s">
        <v>48</v>
      </c>
      <c r="AD31" s="16">
        <f t="shared" si="70"/>
        <v>0.9</v>
      </c>
      <c r="AE31" s="17">
        <f t="shared" si="71"/>
        <v>0.4</v>
      </c>
      <c r="AF31" s="2" t="str">
        <f t="shared" si="72"/>
        <v>Efficace</v>
      </c>
      <c r="AG31" s="15">
        <f t="shared" si="73"/>
        <v>1.2000000000000002</v>
      </c>
      <c r="AH31" s="8" t="str">
        <f t="shared" si="74"/>
        <v>Probabile</v>
      </c>
      <c r="AI31" s="15">
        <f t="shared" si="75"/>
        <v>2.4000000000000004</v>
      </c>
      <c r="AJ31" s="8" t="str">
        <f t="shared" si="76"/>
        <v>Basso</v>
      </c>
      <c r="AK31" s="5" t="s">
        <v>404</v>
      </c>
    </row>
    <row r="32" spans="1:37" customFormat="1" ht="230.4" x14ac:dyDescent="0.3">
      <c r="A32" s="2" t="s">
        <v>105</v>
      </c>
      <c r="B32" s="2" t="s">
        <v>51</v>
      </c>
      <c r="C32" s="2" t="s">
        <v>105</v>
      </c>
      <c r="D32" s="3" t="s">
        <v>267</v>
      </c>
      <c r="E32" s="4" t="s">
        <v>326</v>
      </c>
      <c r="F32" s="8" t="s">
        <v>323</v>
      </c>
      <c r="G32" s="18" t="s">
        <v>298</v>
      </c>
      <c r="H32" s="34" t="s">
        <v>330</v>
      </c>
      <c r="I32" s="40" t="s">
        <v>310</v>
      </c>
      <c r="J32" s="7" t="s">
        <v>328</v>
      </c>
      <c r="K32" s="41" t="s">
        <v>46</v>
      </c>
      <c r="L32" s="9">
        <v>2</v>
      </c>
      <c r="M32" s="20" t="str">
        <f t="shared" si="66"/>
        <v>Medio</v>
      </c>
      <c r="N32" s="11" t="s">
        <v>50</v>
      </c>
      <c r="O32" s="9">
        <v>3</v>
      </c>
      <c r="P32" s="13" t="str">
        <f t="shared" si="67"/>
        <v>Molto probabile</v>
      </c>
      <c r="Q32" s="14" t="s">
        <v>329</v>
      </c>
      <c r="R32" s="15">
        <f t="shared" si="68"/>
        <v>6</v>
      </c>
      <c r="S32" s="8" t="str">
        <f t="shared" si="69"/>
        <v>Alto</v>
      </c>
      <c r="T32" s="2" t="s">
        <v>49</v>
      </c>
      <c r="U32" s="2" t="s">
        <v>48</v>
      </c>
      <c r="V32" s="2" t="s">
        <v>48</v>
      </c>
      <c r="W32" s="2" t="s">
        <v>48</v>
      </c>
      <c r="X32" s="2" t="s">
        <v>48</v>
      </c>
      <c r="Y32" s="2" t="s">
        <v>48</v>
      </c>
      <c r="Z32" s="2" t="s">
        <v>49</v>
      </c>
      <c r="AA32" s="2" t="s">
        <v>48</v>
      </c>
      <c r="AB32" s="2" t="s">
        <v>48</v>
      </c>
      <c r="AC32" s="2" t="s">
        <v>48</v>
      </c>
      <c r="AD32" s="16">
        <f t="shared" si="70"/>
        <v>0.8</v>
      </c>
      <c r="AE32" s="17">
        <f t="shared" si="71"/>
        <v>0.4</v>
      </c>
      <c r="AF32" s="2" t="str">
        <f t="shared" si="72"/>
        <v>Efficace</v>
      </c>
      <c r="AG32" s="15">
        <f t="shared" si="73"/>
        <v>1.2000000000000002</v>
      </c>
      <c r="AH32" s="8" t="str">
        <f t="shared" si="74"/>
        <v>Probabile</v>
      </c>
      <c r="AI32" s="15">
        <f t="shared" si="75"/>
        <v>2.4000000000000004</v>
      </c>
      <c r="AJ32" s="8" t="str">
        <f t="shared" si="76"/>
        <v>Basso</v>
      </c>
      <c r="AK32" s="5" t="s">
        <v>405</v>
      </c>
    </row>
    <row r="33" spans="1:37" customFormat="1" ht="230.4" x14ac:dyDescent="0.3">
      <c r="A33" s="2" t="s">
        <v>105</v>
      </c>
      <c r="B33" s="2" t="s">
        <v>51</v>
      </c>
      <c r="C33" s="2" t="s">
        <v>105</v>
      </c>
      <c r="D33" s="3" t="s">
        <v>267</v>
      </c>
      <c r="E33" s="4" t="s">
        <v>326</v>
      </c>
      <c r="F33" s="8" t="s">
        <v>323</v>
      </c>
      <c r="G33" s="18" t="s">
        <v>331</v>
      </c>
      <c r="H33" s="34" t="s">
        <v>335</v>
      </c>
      <c r="I33" s="40" t="s">
        <v>310</v>
      </c>
      <c r="J33" s="7" t="s">
        <v>328</v>
      </c>
      <c r="K33" s="41" t="s">
        <v>46</v>
      </c>
      <c r="L33" s="9">
        <v>2</v>
      </c>
      <c r="M33" s="20" t="str">
        <f t="shared" si="66"/>
        <v>Medio</v>
      </c>
      <c r="N33" s="11" t="s">
        <v>50</v>
      </c>
      <c r="O33" s="9">
        <v>3</v>
      </c>
      <c r="P33" s="13" t="str">
        <f t="shared" si="67"/>
        <v>Molto probabile</v>
      </c>
      <c r="Q33" s="14" t="s">
        <v>329</v>
      </c>
      <c r="R33" s="15">
        <f t="shared" si="68"/>
        <v>6</v>
      </c>
      <c r="S33" s="8" t="str">
        <f t="shared" si="69"/>
        <v>Alto</v>
      </c>
      <c r="T33" s="2" t="s">
        <v>49</v>
      </c>
      <c r="U33" s="2" t="s">
        <v>48</v>
      </c>
      <c r="V33" s="2" t="s">
        <v>48</v>
      </c>
      <c r="W33" s="2" t="s">
        <v>48</v>
      </c>
      <c r="X33" s="2" t="s">
        <v>48</v>
      </c>
      <c r="Y33" s="2" t="s">
        <v>48</v>
      </c>
      <c r="Z33" s="2" t="s">
        <v>49</v>
      </c>
      <c r="AA33" s="2" t="s">
        <v>48</v>
      </c>
      <c r="AB33" s="2" t="s">
        <v>48</v>
      </c>
      <c r="AC33" s="2" t="s">
        <v>48</v>
      </c>
      <c r="AD33" s="16">
        <f t="shared" si="70"/>
        <v>0.8</v>
      </c>
      <c r="AE33" s="17">
        <f t="shared" si="71"/>
        <v>0.4</v>
      </c>
      <c r="AF33" s="2" t="str">
        <f t="shared" si="72"/>
        <v>Efficace</v>
      </c>
      <c r="AG33" s="15">
        <f t="shared" si="73"/>
        <v>1.2000000000000002</v>
      </c>
      <c r="AH33" s="8" t="str">
        <f t="shared" si="74"/>
        <v>Probabile</v>
      </c>
      <c r="AI33" s="15">
        <f t="shared" si="75"/>
        <v>2.4000000000000004</v>
      </c>
      <c r="AJ33" s="8" t="str">
        <f t="shared" si="76"/>
        <v>Basso</v>
      </c>
      <c r="AK33" s="5" t="s">
        <v>405</v>
      </c>
    </row>
    <row r="34" spans="1:37" customFormat="1" ht="230.4" x14ac:dyDescent="0.3">
      <c r="A34" s="2" t="s">
        <v>105</v>
      </c>
      <c r="B34" s="2" t="s">
        <v>51</v>
      </c>
      <c r="C34" s="2" t="s">
        <v>105</v>
      </c>
      <c r="D34" s="3" t="s">
        <v>267</v>
      </c>
      <c r="E34" s="4" t="s">
        <v>325</v>
      </c>
      <c r="F34" s="8" t="s">
        <v>322</v>
      </c>
      <c r="G34" s="18" t="s">
        <v>334</v>
      </c>
      <c r="H34" s="34" t="s">
        <v>332</v>
      </c>
      <c r="I34" s="40" t="s">
        <v>74</v>
      </c>
      <c r="J34" s="7" t="s">
        <v>328</v>
      </c>
      <c r="K34" s="41" t="s">
        <v>46</v>
      </c>
      <c r="L34" s="9">
        <v>2</v>
      </c>
      <c r="M34" s="20" t="str">
        <f t="shared" si="66"/>
        <v>Medio</v>
      </c>
      <c r="N34" s="11" t="s">
        <v>50</v>
      </c>
      <c r="O34" s="9">
        <v>2</v>
      </c>
      <c r="P34" s="13" t="str">
        <f t="shared" si="67"/>
        <v>Probabile</v>
      </c>
      <c r="Q34" s="14" t="s">
        <v>333</v>
      </c>
      <c r="R34" s="15">
        <f t="shared" si="68"/>
        <v>4</v>
      </c>
      <c r="S34" s="8" t="str">
        <f t="shared" si="69"/>
        <v>Medio</v>
      </c>
      <c r="T34" s="2" t="s">
        <v>49</v>
      </c>
      <c r="U34" s="2" t="s">
        <v>48</v>
      </c>
      <c r="V34" s="2" t="s">
        <v>48</v>
      </c>
      <c r="W34" s="2" t="s">
        <v>48</v>
      </c>
      <c r="X34" s="2" t="s">
        <v>48</v>
      </c>
      <c r="Y34" s="2" t="s">
        <v>48</v>
      </c>
      <c r="Z34" s="2" t="s">
        <v>48</v>
      </c>
      <c r="AA34" s="2" t="s">
        <v>48</v>
      </c>
      <c r="AB34" s="2" t="s">
        <v>48</v>
      </c>
      <c r="AC34" s="2" t="s">
        <v>48</v>
      </c>
      <c r="AD34" s="16">
        <f t="shared" si="70"/>
        <v>0.9</v>
      </c>
      <c r="AE34" s="17">
        <f t="shared" si="71"/>
        <v>0.4</v>
      </c>
      <c r="AF34" s="2" t="str">
        <f t="shared" si="72"/>
        <v>Efficace</v>
      </c>
      <c r="AG34" s="15">
        <f t="shared" si="73"/>
        <v>0.8</v>
      </c>
      <c r="AH34" s="8" t="str">
        <f t="shared" si="74"/>
        <v>Probabile</v>
      </c>
      <c r="AI34" s="15">
        <f t="shared" si="75"/>
        <v>1.6</v>
      </c>
      <c r="AJ34" s="8" t="str">
        <f t="shared" si="76"/>
        <v>Basso</v>
      </c>
      <c r="AK34" s="5" t="s">
        <v>406</v>
      </c>
    </row>
    <row r="35" spans="1:37" customFormat="1" ht="314.39999999999998" customHeight="1" x14ac:dyDescent="0.3">
      <c r="A35" s="2" t="s">
        <v>104</v>
      </c>
      <c r="B35" s="2" t="s">
        <v>51</v>
      </c>
      <c r="C35" s="2" t="s">
        <v>105</v>
      </c>
      <c r="D35" s="3" t="s">
        <v>245</v>
      </c>
      <c r="E35" s="4" t="s">
        <v>107</v>
      </c>
      <c r="F35" s="8" t="s">
        <v>76</v>
      </c>
      <c r="G35" s="18" t="s">
        <v>247</v>
      </c>
      <c r="H35" s="34" t="s">
        <v>109</v>
      </c>
      <c r="I35" s="40" t="s">
        <v>74</v>
      </c>
      <c r="J35" s="7" t="s">
        <v>306</v>
      </c>
      <c r="K35" s="8" t="s">
        <v>46</v>
      </c>
      <c r="L35" s="9">
        <v>2</v>
      </c>
      <c r="M35" s="10" t="str">
        <f t="shared" si="66"/>
        <v>Medio</v>
      </c>
      <c r="N35" s="11" t="s">
        <v>50</v>
      </c>
      <c r="O35" s="12">
        <v>2</v>
      </c>
      <c r="P35" s="13" t="str">
        <f t="shared" si="67"/>
        <v>Probabile</v>
      </c>
      <c r="Q35" s="14" t="s">
        <v>110</v>
      </c>
      <c r="R35" s="15">
        <f t="shared" si="68"/>
        <v>4</v>
      </c>
      <c r="S35" s="8" t="str">
        <f t="shared" si="69"/>
        <v>Medio</v>
      </c>
      <c r="T35" s="2" t="s">
        <v>49</v>
      </c>
      <c r="U35" s="2" t="s">
        <v>48</v>
      </c>
      <c r="V35" s="2" t="s">
        <v>48</v>
      </c>
      <c r="W35" s="2" t="s">
        <v>48</v>
      </c>
      <c r="X35" s="2" t="s">
        <v>48</v>
      </c>
      <c r="Y35" s="2" t="s">
        <v>48</v>
      </c>
      <c r="Z35" s="2" t="s">
        <v>48</v>
      </c>
      <c r="AA35" s="2" t="s">
        <v>48</v>
      </c>
      <c r="AB35" s="2" t="s">
        <v>48</v>
      </c>
      <c r="AC35" s="2" t="s">
        <v>48</v>
      </c>
      <c r="AD35" s="16">
        <f t="shared" si="70"/>
        <v>0.9</v>
      </c>
      <c r="AE35" s="17">
        <f t="shared" si="71"/>
        <v>0.4</v>
      </c>
      <c r="AF35" s="2" t="str">
        <f t="shared" si="72"/>
        <v>Efficace</v>
      </c>
      <c r="AG35" s="15">
        <f t="shared" si="73"/>
        <v>0.8</v>
      </c>
      <c r="AH35" s="8" t="str">
        <f t="shared" si="74"/>
        <v>Probabile</v>
      </c>
      <c r="AI35" s="15">
        <f t="shared" si="75"/>
        <v>1.6</v>
      </c>
      <c r="AJ35" s="8" t="str">
        <f t="shared" si="76"/>
        <v>Basso</v>
      </c>
      <c r="AK35" s="5" t="s">
        <v>407</v>
      </c>
    </row>
    <row r="36" spans="1:37" customFormat="1" ht="326.39999999999998" customHeight="1" x14ac:dyDescent="0.3">
      <c r="A36" s="2" t="s">
        <v>104</v>
      </c>
      <c r="B36" s="2" t="s">
        <v>51</v>
      </c>
      <c r="C36" s="2" t="s">
        <v>105</v>
      </c>
      <c r="D36" s="3" t="s">
        <v>245</v>
      </c>
      <c r="E36" s="4" t="s">
        <v>107</v>
      </c>
      <c r="F36" s="8" t="s">
        <v>76</v>
      </c>
      <c r="G36" s="18" t="s">
        <v>248</v>
      </c>
      <c r="H36" s="34" t="s">
        <v>111</v>
      </c>
      <c r="I36" s="40" t="s">
        <v>74</v>
      </c>
      <c r="J36" s="7" t="s">
        <v>306</v>
      </c>
      <c r="K36" s="8" t="s">
        <v>46</v>
      </c>
      <c r="L36" s="9">
        <v>2</v>
      </c>
      <c r="M36" s="20" t="str">
        <f t="shared" si="66"/>
        <v>Medio</v>
      </c>
      <c r="N36" s="11" t="s">
        <v>50</v>
      </c>
      <c r="O36" s="9">
        <v>2</v>
      </c>
      <c r="P36" s="13" t="str">
        <f t="shared" si="67"/>
        <v>Probabile</v>
      </c>
      <c r="Q36" s="14" t="s">
        <v>112</v>
      </c>
      <c r="R36" s="15">
        <f t="shared" si="68"/>
        <v>4</v>
      </c>
      <c r="S36" s="8" t="str">
        <f t="shared" si="69"/>
        <v>Medio</v>
      </c>
      <c r="T36" s="2" t="s">
        <v>49</v>
      </c>
      <c r="U36" s="2" t="s">
        <v>48</v>
      </c>
      <c r="V36" s="2" t="s">
        <v>48</v>
      </c>
      <c r="W36" s="2" t="s">
        <v>48</v>
      </c>
      <c r="X36" s="2" t="s">
        <v>48</v>
      </c>
      <c r="Y36" s="2" t="s">
        <v>48</v>
      </c>
      <c r="Z36" s="2" t="s">
        <v>48</v>
      </c>
      <c r="AA36" s="2" t="s">
        <v>48</v>
      </c>
      <c r="AB36" s="2" t="s">
        <v>48</v>
      </c>
      <c r="AC36" s="2" t="s">
        <v>48</v>
      </c>
      <c r="AD36" s="16">
        <f t="shared" si="70"/>
        <v>0.9</v>
      </c>
      <c r="AE36" s="17">
        <f t="shared" si="71"/>
        <v>0.4</v>
      </c>
      <c r="AF36" s="2" t="str">
        <f t="shared" si="72"/>
        <v>Efficace</v>
      </c>
      <c r="AG36" s="15">
        <f t="shared" si="73"/>
        <v>0.8</v>
      </c>
      <c r="AH36" s="8" t="str">
        <f t="shared" si="74"/>
        <v>Probabile</v>
      </c>
      <c r="AI36" s="15">
        <f t="shared" si="75"/>
        <v>1.6</v>
      </c>
      <c r="AJ36" s="8" t="str">
        <f t="shared" si="76"/>
        <v>Basso</v>
      </c>
      <c r="AK36" s="5" t="s">
        <v>408</v>
      </c>
    </row>
    <row r="37" spans="1:37" customFormat="1" ht="285.60000000000002" customHeight="1" x14ac:dyDescent="0.3">
      <c r="A37" s="2" t="s">
        <v>104</v>
      </c>
      <c r="B37" s="2" t="s">
        <v>51</v>
      </c>
      <c r="C37" s="2" t="s">
        <v>105</v>
      </c>
      <c r="D37" s="3" t="s">
        <v>246</v>
      </c>
      <c r="E37" s="4" t="s">
        <v>107</v>
      </c>
      <c r="F37" s="8" t="s">
        <v>76</v>
      </c>
      <c r="G37" s="18" t="s">
        <v>362</v>
      </c>
      <c r="H37" s="34" t="s">
        <v>113</v>
      </c>
      <c r="I37" s="40" t="s">
        <v>74</v>
      </c>
      <c r="J37" s="7" t="s">
        <v>306</v>
      </c>
      <c r="K37" s="8" t="s">
        <v>46</v>
      </c>
      <c r="L37" s="9">
        <v>2</v>
      </c>
      <c r="M37" s="10" t="str">
        <f t="shared" si="66"/>
        <v>Medio</v>
      </c>
      <c r="N37" s="11" t="s">
        <v>50</v>
      </c>
      <c r="O37" s="12">
        <v>2</v>
      </c>
      <c r="P37" s="13" t="str">
        <f t="shared" si="67"/>
        <v>Probabile</v>
      </c>
      <c r="Q37" s="14" t="s">
        <v>114</v>
      </c>
      <c r="R37" s="15">
        <f t="shared" si="68"/>
        <v>4</v>
      </c>
      <c r="S37" s="8" t="str">
        <f t="shared" si="69"/>
        <v>Medio</v>
      </c>
      <c r="T37" s="2" t="s">
        <v>49</v>
      </c>
      <c r="U37" s="2" t="s">
        <v>48</v>
      </c>
      <c r="V37" s="2" t="s">
        <v>48</v>
      </c>
      <c r="W37" s="2" t="s">
        <v>48</v>
      </c>
      <c r="X37" s="2" t="s">
        <v>48</v>
      </c>
      <c r="Y37" s="2" t="s">
        <v>48</v>
      </c>
      <c r="Z37" s="2" t="s">
        <v>48</v>
      </c>
      <c r="AA37" s="2" t="s">
        <v>48</v>
      </c>
      <c r="AB37" s="2" t="s">
        <v>48</v>
      </c>
      <c r="AC37" s="2" t="s">
        <v>48</v>
      </c>
      <c r="AD37" s="16">
        <f t="shared" si="70"/>
        <v>0.9</v>
      </c>
      <c r="AE37" s="17">
        <f t="shared" si="71"/>
        <v>0.4</v>
      </c>
      <c r="AF37" s="2" t="str">
        <f t="shared" si="72"/>
        <v>Efficace</v>
      </c>
      <c r="AG37" s="15">
        <f t="shared" si="73"/>
        <v>0.8</v>
      </c>
      <c r="AH37" s="8" t="str">
        <f t="shared" si="74"/>
        <v>Probabile</v>
      </c>
      <c r="AI37" s="15">
        <f t="shared" si="75"/>
        <v>1.6</v>
      </c>
      <c r="AJ37" s="8" t="str">
        <f t="shared" si="76"/>
        <v>Basso</v>
      </c>
      <c r="AK37" s="5" t="s">
        <v>409</v>
      </c>
    </row>
    <row r="38" spans="1:37" ht="291" customHeight="1" x14ac:dyDescent="0.3">
      <c r="A38" s="2" t="s">
        <v>104</v>
      </c>
      <c r="B38" s="2" t="s">
        <v>51</v>
      </c>
      <c r="C38" s="2" t="s">
        <v>105</v>
      </c>
      <c r="D38" s="3" t="s">
        <v>246</v>
      </c>
      <c r="E38" s="4" t="s">
        <v>107</v>
      </c>
      <c r="F38" s="8" t="s">
        <v>76</v>
      </c>
      <c r="G38" s="18" t="s">
        <v>363</v>
      </c>
      <c r="H38" s="37" t="s">
        <v>307</v>
      </c>
      <c r="I38" s="40" t="s">
        <v>74</v>
      </c>
      <c r="J38" s="7" t="s">
        <v>308</v>
      </c>
      <c r="K38" s="19" t="s">
        <v>46</v>
      </c>
      <c r="L38" s="22">
        <v>2</v>
      </c>
      <c r="M38" s="20" t="str">
        <f t="shared" si="66"/>
        <v>Medio</v>
      </c>
      <c r="N38" s="11" t="s">
        <v>50</v>
      </c>
      <c r="O38" s="22">
        <v>1</v>
      </c>
      <c r="P38" s="13" t="str">
        <f t="shared" si="67"/>
        <v>Poco probabile</v>
      </c>
      <c r="Q38" s="14" t="s">
        <v>115</v>
      </c>
      <c r="R38" s="15">
        <f t="shared" si="68"/>
        <v>2</v>
      </c>
      <c r="S38" s="8" t="str">
        <f t="shared" si="69"/>
        <v>Basso</v>
      </c>
      <c r="T38" s="24" t="s">
        <v>48</v>
      </c>
      <c r="U38" s="24" t="s">
        <v>48</v>
      </c>
      <c r="V38" s="24" t="s">
        <v>48</v>
      </c>
      <c r="W38" s="24" t="s">
        <v>48</v>
      </c>
      <c r="X38" s="24" t="s">
        <v>48</v>
      </c>
      <c r="Y38" s="24" t="s">
        <v>48</v>
      </c>
      <c r="Z38" s="24" t="s">
        <v>49</v>
      </c>
      <c r="AA38" s="24" t="s">
        <v>48</v>
      </c>
      <c r="AB38" s="24" t="s">
        <v>48</v>
      </c>
      <c r="AC38" s="24" t="s">
        <v>48</v>
      </c>
      <c r="AD38" s="16">
        <f t="shared" si="70"/>
        <v>0.9</v>
      </c>
      <c r="AE38" s="17">
        <f t="shared" si="71"/>
        <v>0.4</v>
      </c>
      <c r="AF38" s="2" t="str">
        <f t="shared" si="72"/>
        <v>Efficace</v>
      </c>
      <c r="AG38" s="15">
        <f t="shared" si="73"/>
        <v>0.4</v>
      </c>
      <c r="AH38" s="8" t="str">
        <f t="shared" si="74"/>
        <v>Poco probabile</v>
      </c>
      <c r="AI38" s="25">
        <f t="shared" si="75"/>
        <v>0.8</v>
      </c>
      <c r="AJ38" s="8" t="str">
        <f t="shared" si="76"/>
        <v>Basso</v>
      </c>
      <c r="AK38" s="5" t="s">
        <v>410</v>
      </c>
    </row>
    <row r="39" spans="1:37" customFormat="1" ht="295.95" customHeight="1" x14ac:dyDescent="0.3">
      <c r="A39" s="2" t="s">
        <v>272</v>
      </c>
      <c r="B39" s="2" t="s">
        <v>51</v>
      </c>
      <c r="C39" s="2" t="s">
        <v>272</v>
      </c>
      <c r="D39" s="3" t="s">
        <v>273</v>
      </c>
      <c r="E39" s="4" t="s">
        <v>359</v>
      </c>
      <c r="F39" s="8" t="s">
        <v>358</v>
      </c>
      <c r="G39" s="18" t="s">
        <v>274</v>
      </c>
      <c r="H39" s="39" t="s">
        <v>295</v>
      </c>
      <c r="I39" s="40" t="s">
        <v>52</v>
      </c>
      <c r="J39" s="7" t="s">
        <v>269</v>
      </c>
      <c r="K39" s="41" t="s">
        <v>46</v>
      </c>
      <c r="L39" s="9">
        <v>2</v>
      </c>
      <c r="M39" s="10" t="str">
        <f t="shared" si="66"/>
        <v>Medio</v>
      </c>
      <c r="N39" s="11" t="s">
        <v>50</v>
      </c>
      <c r="O39" s="12">
        <v>3</v>
      </c>
      <c r="P39" s="13" t="str">
        <f t="shared" si="67"/>
        <v>Molto probabile</v>
      </c>
      <c r="Q39" s="14" t="s">
        <v>275</v>
      </c>
      <c r="R39" s="15">
        <f t="shared" si="68"/>
        <v>6</v>
      </c>
      <c r="S39" s="8" t="str">
        <f t="shared" si="69"/>
        <v>Alto</v>
      </c>
      <c r="T39" s="2" t="s">
        <v>49</v>
      </c>
      <c r="U39" s="2" t="s">
        <v>48</v>
      </c>
      <c r="V39" s="2" t="s">
        <v>48</v>
      </c>
      <c r="W39" s="2" t="s">
        <v>48</v>
      </c>
      <c r="X39" s="2" t="s">
        <v>48</v>
      </c>
      <c r="Y39" s="2" t="s">
        <v>48</v>
      </c>
      <c r="Z39" s="2" t="s">
        <v>48</v>
      </c>
      <c r="AA39" s="2" t="s">
        <v>48</v>
      </c>
      <c r="AB39" s="2" t="s">
        <v>49</v>
      </c>
      <c r="AC39" s="2" t="s">
        <v>48</v>
      </c>
      <c r="AD39" s="16">
        <f t="shared" si="70"/>
        <v>0.8</v>
      </c>
      <c r="AE39" s="17">
        <f t="shared" si="71"/>
        <v>0.4</v>
      </c>
      <c r="AF39" s="2" t="str">
        <f t="shared" si="72"/>
        <v>Efficace</v>
      </c>
      <c r="AG39" s="15">
        <f t="shared" si="73"/>
        <v>1.2000000000000002</v>
      </c>
      <c r="AH39" s="8" t="str">
        <f t="shared" si="74"/>
        <v>Probabile</v>
      </c>
      <c r="AI39" s="15">
        <f t="shared" si="75"/>
        <v>2.4000000000000004</v>
      </c>
      <c r="AJ39" s="8" t="str">
        <f t="shared" si="76"/>
        <v>Basso</v>
      </c>
      <c r="AK39" s="5" t="s">
        <v>411</v>
      </c>
    </row>
    <row r="40" spans="1:37" ht="289.8" customHeight="1" x14ac:dyDescent="0.3">
      <c r="A40" s="2" t="s">
        <v>272</v>
      </c>
      <c r="B40" s="2" t="s">
        <v>51</v>
      </c>
      <c r="C40" s="2" t="s">
        <v>272</v>
      </c>
      <c r="D40" s="3" t="s">
        <v>273</v>
      </c>
      <c r="E40" s="4" t="s">
        <v>359</v>
      </c>
      <c r="F40" s="8" t="s">
        <v>358</v>
      </c>
      <c r="G40" s="18" t="s">
        <v>276</v>
      </c>
      <c r="H40" s="39" t="s">
        <v>277</v>
      </c>
      <c r="I40" s="40" t="s">
        <v>52</v>
      </c>
      <c r="J40" s="7" t="s">
        <v>269</v>
      </c>
      <c r="K40" s="41" t="s">
        <v>46</v>
      </c>
      <c r="L40" s="22">
        <v>2</v>
      </c>
      <c r="M40" s="20" t="str">
        <f t="shared" si="66"/>
        <v>Medio</v>
      </c>
      <c r="N40" s="11" t="s">
        <v>50</v>
      </c>
      <c r="O40" s="22">
        <v>3</v>
      </c>
      <c r="P40" s="13" t="str">
        <f t="shared" si="67"/>
        <v>Molto probabile</v>
      </c>
      <c r="Q40" s="14" t="s">
        <v>275</v>
      </c>
      <c r="R40" s="15">
        <f t="shared" si="68"/>
        <v>6</v>
      </c>
      <c r="S40" s="8" t="str">
        <f t="shared" si="69"/>
        <v>Alto</v>
      </c>
      <c r="T40" s="24" t="s">
        <v>49</v>
      </c>
      <c r="U40" s="24" t="s">
        <v>48</v>
      </c>
      <c r="V40" s="24" t="s">
        <v>48</v>
      </c>
      <c r="W40" s="24" t="s">
        <v>48</v>
      </c>
      <c r="X40" s="24" t="s">
        <v>48</v>
      </c>
      <c r="Y40" s="24" t="s">
        <v>48</v>
      </c>
      <c r="Z40" s="24" t="s">
        <v>48</v>
      </c>
      <c r="AA40" s="24" t="s">
        <v>48</v>
      </c>
      <c r="AB40" s="24" t="s">
        <v>49</v>
      </c>
      <c r="AC40" s="24" t="s">
        <v>48</v>
      </c>
      <c r="AD40" s="16">
        <f t="shared" si="70"/>
        <v>0.8</v>
      </c>
      <c r="AE40" s="17">
        <f t="shared" si="71"/>
        <v>0.4</v>
      </c>
      <c r="AF40" s="2" t="str">
        <f t="shared" si="72"/>
        <v>Efficace</v>
      </c>
      <c r="AG40" s="15">
        <f t="shared" si="73"/>
        <v>1.2000000000000002</v>
      </c>
      <c r="AH40" s="8" t="str">
        <f t="shared" si="74"/>
        <v>Probabile</v>
      </c>
      <c r="AI40" s="25">
        <f t="shared" si="75"/>
        <v>2.4000000000000004</v>
      </c>
      <c r="AJ40" s="8" t="str">
        <f t="shared" si="76"/>
        <v>Basso</v>
      </c>
      <c r="AK40" s="5" t="s">
        <v>411</v>
      </c>
    </row>
    <row r="41" spans="1:37" ht="287.39999999999998" customHeight="1" x14ac:dyDescent="0.3">
      <c r="A41" s="2" t="s">
        <v>272</v>
      </c>
      <c r="B41" s="2" t="s">
        <v>51</v>
      </c>
      <c r="C41" s="2" t="s">
        <v>272</v>
      </c>
      <c r="D41" s="3" t="s">
        <v>273</v>
      </c>
      <c r="E41" s="4" t="s">
        <v>359</v>
      </c>
      <c r="F41" s="8" t="s">
        <v>358</v>
      </c>
      <c r="G41" s="18" t="s">
        <v>278</v>
      </c>
      <c r="H41" s="39" t="s">
        <v>279</v>
      </c>
      <c r="I41" s="40" t="s">
        <v>52</v>
      </c>
      <c r="J41" s="7" t="s">
        <v>269</v>
      </c>
      <c r="K41" s="41" t="s">
        <v>46</v>
      </c>
      <c r="L41" s="22">
        <v>2</v>
      </c>
      <c r="M41" s="20" t="str">
        <f t="shared" si="66"/>
        <v>Medio</v>
      </c>
      <c r="N41" s="11" t="s">
        <v>50</v>
      </c>
      <c r="O41" s="22">
        <v>3</v>
      </c>
      <c r="P41" s="13" t="str">
        <f t="shared" si="67"/>
        <v>Molto probabile</v>
      </c>
      <c r="Q41" s="14" t="s">
        <v>275</v>
      </c>
      <c r="R41" s="15">
        <f t="shared" si="68"/>
        <v>6</v>
      </c>
      <c r="S41" s="8" t="str">
        <f t="shared" si="69"/>
        <v>Alto</v>
      </c>
      <c r="T41" s="24" t="s">
        <v>49</v>
      </c>
      <c r="U41" s="24" t="s">
        <v>48</v>
      </c>
      <c r="V41" s="24" t="s">
        <v>48</v>
      </c>
      <c r="W41" s="24" t="s">
        <v>48</v>
      </c>
      <c r="X41" s="24" t="s">
        <v>48</v>
      </c>
      <c r="Y41" s="24" t="s">
        <v>48</v>
      </c>
      <c r="Z41" s="24" t="s">
        <v>48</v>
      </c>
      <c r="AA41" s="24" t="s">
        <v>48</v>
      </c>
      <c r="AB41" s="24" t="s">
        <v>49</v>
      </c>
      <c r="AC41" s="24" t="s">
        <v>48</v>
      </c>
      <c r="AD41" s="16">
        <f t="shared" si="70"/>
        <v>0.8</v>
      </c>
      <c r="AE41" s="17">
        <f t="shared" si="71"/>
        <v>0.4</v>
      </c>
      <c r="AF41" s="2" t="str">
        <f t="shared" si="72"/>
        <v>Efficace</v>
      </c>
      <c r="AG41" s="15">
        <f t="shared" si="73"/>
        <v>1.2000000000000002</v>
      </c>
      <c r="AH41" s="8" t="str">
        <f t="shared" si="74"/>
        <v>Probabile</v>
      </c>
      <c r="AI41" s="25">
        <f t="shared" si="75"/>
        <v>2.4000000000000004</v>
      </c>
      <c r="AJ41" s="8" t="str">
        <f t="shared" si="76"/>
        <v>Basso</v>
      </c>
      <c r="AK41" s="5" t="s">
        <v>411</v>
      </c>
    </row>
    <row r="42" spans="1:37" ht="216" x14ac:dyDescent="0.3">
      <c r="A42" s="2" t="s">
        <v>272</v>
      </c>
      <c r="B42" s="2" t="s">
        <v>51</v>
      </c>
      <c r="C42" s="2" t="s">
        <v>272</v>
      </c>
      <c r="D42" s="7" t="s">
        <v>280</v>
      </c>
      <c r="E42" s="4" t="s">
        <v>359</v>
      </c>
      <c r="F42" s="8" t="s">
        <v>358</v>
      </c>
      <c r="G42" s="18" t="s">
        <v>281</v>
      </c>
      <c r="H42" s="39" t="s">
        <v>282</v>
      </c>
      <c r="I42" s="40" t="s">
        <v>52</v>
      </c>
      <c r="J42" s="7" t="s">
        <v>269</v>
      </c>
      <c r="K42" s="41" t="s">
        <v>46</v>
      </c>
      <c r="L42" s="22">
        <v>2</v>
      </c>
      <c r="M42" s="20" t="str">
        <f t="shared" si="66"/>
        <v>Medio</v>
      </c>
      <c r="N42" s="11" t="s">
        <v>50</v>
      </c>
      <c r="O42" s="22">
        <v>2</v>
      </c>
      <c r="P42" s="13" t="str">
        <f t="shared" si="67"/>
        <v>Probabile</v>
      </c>
      <c r="Q42" s="14" t="s">
        <v>283</v>
      </c>
      <c r="R42" s="15">
        <f t="shared" si="68"/>
        <v>4</v>
      </c>
      <c r="S42" s="8" t="str">
        <f t="shared" si="69"/>
        <v>Medio</v>
      </c>
      <c r="T42" s="24" t="s">
        <v>48</v>
      </c>
      <c r="U42" s="24" t="s">
        <v>48</v>
      </c>
      <c r="V42" s="24" t="s">
        <v>48</v>
      </c>
      <c r="W42" s="24" t="s">
        <v>48</v>
      </c>
      <c r="X42" s="24" t="s">
        <v>48</v>
      </c>
      <c r="Y42" s="24" t="s">
        <v>48</v>
      </c>
      <c r="Z42" s="24" t="s">
        <v>48</v>
      </c>
      <c r="AA42" s="24" t="s">
        <v>48</v>
      </c>
      <c r="AB42" s="24" t="s">
        <v>49</v>
      </c>
      <c r="AC42" s="24" t="s">
        <v>48</v>
      </c>
      <c r="AD42" s="16">
        <f t="shared" si="70"/>
        <v>0.9</v>
      </c>
      <c r="AE42" s="17">
        <f t="shared" si="71"/>
        <v>0.4</v>
      </c>
      <c r="AF42" s="2" t="str">
        <f t="shared" si="72"/>
        <v>Efficace</v>
      </c>
      <c r="AG42" s="15">
        <f t="shared" si="73"/>
        <v>0.8</v>
      </c>
      <c r="AH42" s="8" t="str">
        <f t="shared" si="74"/>
        <v>Probabile</v>
      </c>
      <c r="AI42" s="25">
        <f t="shared" si="75"/>
        <v>1.6</v>
      </c>
      <c r="AJ42" s="8" t="str">
        <f t="shared" si="76"/>
        <v>Basso</v>
      </c>
      <c r="AK42" s="5" t="s">
        <v>412</v>
      </c>
    </row>
    <row r="43" spans="1:37" customFormat="1" ht="295.95" customHeight="1" x14ac:dyDescent="0.3">
      <c r="A43" s="2" t="s">
        <v>272</v>
      </c>
      <c r="B43" s="2" t="s">
        <v>51</v>
      </c>
      <c r="C43" s="2" t="s">
        <v>272</v>
      </c>
      <c r="D43" s="3" t="s">
        <v>273</v>
      </c>
      <c r="E43" s="4" t="s">
        <v>325</v>
      </c>
      <c r="F43" s="8" t="s">
        <v>322</v>
      </c>
      <c r="G43" s="18" t="s">
        <v>336</v>
      </c>
      <c r="H43" s="34" t="s">
        <v>337</v>
      </c>
      <c r="I43" s="40" t="s">
        <v>52</v>
      </c>
      <c r="J43" s="7" t="s">
        <v>269</v>
      </c>
      <c r="K43" s="41" t="s">
        <v>46</v>
      </c>
      <c r="L43" s="9">
        <v>2</v>
      </c>
      <c r="M43" s="10" t="str">
        <f t="shared" si="66"/>
        <v>Medio</v>
      </c>
      <c r="N43" s="11" t="s">
        <v>50</v>
      </c>
      <c r="O43" s="12">
        <v>1</v>
      </c>
      <c r="P43" s="13" t="str">
        <f t="shared" si="67"/>
        <v>Poco probabile</v>
      </c>
      <c r="Q43" s="14" t="s">
        <v>338</v>
      </c>
      <c r="R43" s="15">
        <f t="shared" si="68"/>
        <v>2</v>
      </c>
      <c r="S43" s="8" t="str">
        <f t="shared" si="69"/>
        <v>Basso</v>
      </c>
      <c r="T43" s="2" t="s">
        <v>49</v>
      </c>
      <c r="U43" s="2" t="s">
        <v>48</v>
      </c>
      <c r="V43" s="2" t="s">
        <v>48</v>
      </c>
      <c r="W43" s="2" t="s">
        <v>48</v>
      </c>
      <c r="X43" s="2" t="s">
        <v>48</v>
      </c>
      <c r="Y43" s="2" t="s">
        <v>48</v>
      </c>
      <c r="Z43" s="2" t="s">
        <v>48</v>
      </c>
      <c r="AA43" s="2" t="s">
        <v>48</v>
      </c>
      <c r="AB43" s="2" t="s">
        <v>49</v>
      </c>
      <c r="AC43" s="2" t="s">
        <v>48</v>
      </c>
      <c r="AD43" s="16">
        <f t="shared" si="70"/>
        <v>0.8</v>
      </c>
      <c r="AE43" s="17">
        <f t="shared" si="71"/>
        <v>0.4</v>
      </c>
      <c r="AF43" s="2" t="str">
        <f t="shared" si="72"/>
        <v>Efficace</v>
      </c>
      <c r="AG43" s="15">
        <f t="shared" si="73"/>
        <v>0.4</v>
      </c>
      <c r="AH43" s="8" t="str">
        <f t="shared" si="74"/>
        <v>Poco probabile</v>
      </c>
      <c r="AI43" s="15">
        <f t="shared" si="75"/>
        <v>0.8</v>
      </c>
      <c r="AJ43" s="8" t="str">
        <f t="shared" si="76"/>
        <v>Basso</v>
      </c>
      <c r="AK43" s="5" t="s">
        <v>413</v>
      </c>
    </row>
    <row r="44" spans="1:37" ht="244.8" x14ac:dyDescent="0.3">
      <c r="A44" s="2" t="s">
        <v>272</v>
      </c>
      <c r="B44" s="2" t="s">
        <v>51</v>
      </c>
      <c r="C44" s="2" t="s">
        <v>272</v>
      </c>
      <c r="D44" s="3" t="s">
        <v>273</v>
      </c>
      <c r="E44" s="4" t="s">
        <v>325</v>
      </c>
      <c r="F44" s="8" t="s">
        <v>322</v>
      </c>
      <c r="G44" s="18" t="s">
        <v>339</v>
      </c>
      <c r="H44" s="39" t="s">
        <v>340</v>
      </c>
      <c r="I44" s="40" t="s">
        <v>52</v>
      </c>
      <c r="J44" s="7" t="s">
        <v>269</v>
      </c>
      <c r="K44" s="41" t="s">
        <v>46</v>
      </c>
      <c r="L44" s="22">
        <v>2</v>
      </c>
      <c r="M44" s="20" t="str">
        <f t="shared" si="66"/>
        <v>Medio</v>
      </c>
      <c r="N44" s="11" t="s">
        <v>50</v>
      </c>
      <c r="O44" s="12">
        <v>1</v>
      </c>
      <c r="P44" s="13" t="str">
        <f t="shared" si="67"/>
        <v>Poco probabile</v>
      </c>
      <c r="Q44" s="14" t="s">
        <v>338</v>
      </c>
      <c r="R44" s="15">
        <f t="shared" si="68"/>
        <v>2</v>
      </c>
      <c r="S44" s="8" t="str">
        <f t="shared" si="69"/>
        <v>Basso</v>
      </c>
      <c r="T44" s="24" t="s">
        <v>49</v>
      </c>
      <c r="U44" s="24" t="s">
        <v>48</v>
      </c>
      <c r="V44" s="24" t="s">
        <v>48</v>
      </c>
      <c r="W44" s="24" t="s">
        <v>48</v>
      </c>
      <c r="X44" s="24" t="s">
        <v>48</v>
      </c>
      <c r="Y44" s="24" t="s">
        <v>48</v>
      </c>
      <c r="Z44" s="24" t="s">
        <v>48</v>
      </c>
      <c r="AA44" s="24" t="s">
        <v>48</v>
      </c>
      <c r="AB44" s="24" t="s">
        <v>49</v>
      </c>
      <c r="AC44" s="24" t="s">
        <v>48</v>
      </c>
      <c r="AD44" s="16">
        <f t="shared" si="70"/>
        <v>0.8</v>
      </c>
      <c r="AE44" s="17">
        <f t="shared" si="71"/>
        <v>0.4</v>
      </c>
      <c r="AF44" s="2" t="str">
        <f t="shared" si="72"/>
        <v>Efficace</v>
      </c>
      <c r="AG44" s="15">
        <f t="shared" si="73"/>
        <v>0.4</v>
      </c>
      <c r="AH44" s="8" t="str">
        <f t="shared" si="74"/>
        <v>Poco probabile</v>
      </c>
      <c r="AI44" s="25">
        <f t="shared" si="75"/>
        <v>0.8</v>
      </c>
      <c r="AJ44" s="8" t="str">
        <f t="shared" si="76"/>
        <v>Basso</v>
      </c>
      <c r="AK44" s="5" t="s">
        <v>413</v>
      </c>
    </row>
    <row r="45" spans="1:37" customFormat="1" ht="230.4" x14ac:dyDescent="0.3">
      <c r="A45" s="14" t="s">
        <v>353</v>
      </c>
      <c r="B45" s="14" t="s">
        <v>51</v>
      </c>
      <c r="C45" s="43" t="s">
        <v>353</v>
      </c>
      <c r="D45" s="7" t="s">
        <v>354</v>
      </c>
      <c r="E45" s="4" t="s">
        <v>325</v>
      </c>
      <c r="F45" s="8" t="s">
        <v>322</v>
      </c>
      <c r="G45" s="18" t="s">
        <v>355</v>
      </c>
      <c r="H45" s="34" t="s">
        <v>356</v>
      </c>
      <c r="I45" s="40" t="s">
        <v>52</v>
      </c>
      <c r="J45" s="7" t="s">
        <v>97</v>
      </c>
      <c r="K45" s="41" t="s">
        <v>46</v>
      </c>
      <c r="L45" s="9">
        <v>3</v>
      </c>
      <c r="M45" s="10" t="str">
        <f t="shared" si="66"/>
        <v>Grave</v>
      </c>
      <c r="N45" s="11" t="s">
        <v>72</v>
      </c>
      <c r="O45" s="12">
        <v>1</v>
      </c>
      <c r="P45" s="13" t="str">
        <f t="shared" si="67"/>
        <v>Poco probabile</v>
      </c>
      <c r="Q45" s="14" t="s">
        <v>357</v>
      </c>
      <c r="R45" s="15">
        <f t="shared" si="68"/>
        <v>3</v>
      </c>
      <c r="S45" s="8" t="str">
        <f t="shared" si="69"/>
        <v>Medio</v>
      </c>
      <c r="T45" s="2" t="s">
        <v>49</v>
      </c>
      <c r="U45" s="2" t="s">
        <v>48</v>
      </c>
      <c r="V45" s="2" t="s">
        <v>48</v>
      </c>
      <c r="W45" s="2" t="s">
        <v>48</v>
      </c>
      <c r="X45" s="2" t="s">
        <v>48</v>
      </c>
      <c r="Y45" s="2" t="s">
        <v>48</v>
      </c>
      <c r="Z45" s="2" t="s">
        <v>48</v>
      </c>
      <c r="AA45" s="2" t="s">
        <v>48</v>
      </c>
      <c r="AB45" s="2" t="s">
        <v>49</v>
      </c>
      <c r="AC45" s="2" t="s">
        <v>48</v>
      </c>
      <c r="AD45" s="16">
        <f t="shared" si="70"/>
        <v>0.8</v>
      </c>
      <c r="AE45" s="17">
        <f t="shared" si="71"/>
        <v>0.4</v>
      </c>
      <c r="AF45" s="2" t="str">
        <f t="shared" si="72"/>
        <v>Efficace</v>
      </c>
      <c r="AG45" s="15">
        <f t="shared" si="73"/>
        <v>0.4</v>
      </c>
      <c r="AH45" s="8" t="str">
        <f t="shared" si="74"/>
        <v>Poco probabile</v>
      </c>
      <c r="AI45" s="15">
        <f t="shared" si="75"/>
        <v>1.2000000000000002</v>
      </c>
      <c r="AJ45" s="8" t="str">
        <f t="shared" si="76"/>
        <v>Basso</v>
      </c>
      <c r="AK45" s="5" t="s">
        <v>414</v>
      </c>
    </row>
    <row r="46" spans="1:37" customFormat="1" ht="314.39999999999998" customHeight="1" x14ac:dyDescent="0.3">
      <c r="A46" s="14" t="s">
        <v>60</v>
      </c>
      <c r="B46" s="14" t="s">
        <v>54</v>
      </c>
      <c r="C46" s="43" t="s">
        <v>106</v>
      </c>
      <c r="D46" s="7" t="s">
        <v>284</v>
      </c>
      <c r="E46" s="4" t="s">
        <v>78</v>
      </c>
      <c r="F46" s="4" t="s">
        <v>78</v>
      </c>
      <c r="G46" s="18" t="s">
        <v>285</v>
      </c>
      <c r="H46" s="34" t="s">
        <v>286</v>
      </c>
      <c r="I46" s="40" t="s">
        <v>117</v>
      </c>
      <c r="J46" s="7" t="s">
        <v>97</v>
      </c>
      <c r="K46" s="8" t="s">
        <v>46</v>
      </c>
      <c r="L46" s="9">
        <v>2</v>
      </c>
      <c r="M46" s="10" t="str">
        <f t="shared" si="66"/>
        <v>Medio</v>
      </c>
      <c r="N46" s="11" t="s">
        <v>50</v>
      </c>
      <c r="O46" s="12">
        <v>1</v>
      </c>
      <c r="P46" s="13" t="str">
        <f t="shared" si="67"/>
        <v>Poco probabile</v>
      </c>
      <c r="Q46" s="14" t="s">
        <v>287</v>
      </c>
      <c r="R46" s="15">
        <f t="shared" si="68"/>
        <v>2</v>
      </c>
      <c r="S46" s="8" t="str">
        <f t="shared" si="69"/>
        <v>Basso</v>
      </c>
      <c r="T46" s="2" t="s">
        <v>48</v>
      </c>
      <c r="U46" s="2" t="s">
        <v>48</v>
      </c>
      <c r="V46" s="2" t="s">
        <v>48</v>
      </c>
      <c r="W46" s="2" t="s">
        <v>48</v>
      </c>
      <c r="X46" s="2" t="s">
        <v>48</v>
      </c>
      <c r="Y46" s="2" t="s">
        <v>48</v>
      </c>
      <c r="Z46" s="2" t="s">
        <v>48</v>
      </c>
      <c r="AA46" s="2" t="s">
        <v>48</v>
      </c>
      <c r="AB46" s="2" t="s">
        <v>49</v>
      </c>
      <c r="AC46" s="2" t="s">
        <v>48</v>
      </c>
      <c r="AD46" s="16">
        <f t="shared" si="70"/>
        <v>0.9</v>
      </c>
      <c r="AE46" s="17">
        <f t="shared" si="71"/>
        <v>0.4</v>
      </c>
      <c r="AF46" s="2" t="str">
        <f t="shared" si="72"/>
        <v>Efficace</v>
      </c>
      <c r="AG46" s="15">
        <f t="shared" si="73"/>
        <v>0.4</v>
      </c>
      <c r="AH46" s="8" t="str">
        <f t="shared" si="74"/>
        <v>Poco probabile</v>
      </c>
      <c r="AI46" s="15">
        <f t="shared" si="75"/>
        <v>0.8</v>
      </c>
      <c r="AJ46" s="8" t="str">
        <f t="shared" si="76"/>
        <v>Basso</v>
      </c>
      <c r="AK46" s="5" t="s">
        <v>415</v>
      </c>
    </row>
    <row r="47" spans="1:37" customFormat="1" ht="314.39999999999998" customHeight="1" x14ac:dyDescent="0.3">
      <c r="A47" s="14" t="s">
        <v>60</v>
      </c>
      <c r="B47" s="14" t="s">
        <v>54</v>
      </c>
      <c r="C47" s="43" t="s">
        <v>106</v>
      </c>
      <c r="D47" s="3" t="s">
        <v>249</v>
      </c>
      <c r="E47" s="4" t="s">
        <v>107</v>
      </c>
      <c r="F47" s="8" t="s">
        <v>76</v>
      </c>
      <c r="G47" s="18" t="s">
        <v>116</v>
      </c>
      <c r="H47" s="35" t="s">
        <v>309</v>
      </c>
      <c r="I47" s="40" t="s">
        <v>310</v>
      </c>
      <c r="J47" s="7" t="s">
        <v>311</v>
      </c>
      <c r="K47" s="8" t="s">
        <v>46</v>
      </c>
      <c r="L47" s="9">
        <v>2</v>
      </c>
      <c r="M47" s="10" t="str">
        <f t="shared" si="66"/>
        <v>Medio</v>
      </c>
      <c r="N47" s="11" t="s">
        <v>50</v>
      </c>
      <c r="O47" s="12">
        <v>3</v>
      </c>
      <c r="P47" s="13" t="str">
        <f t="shared" si="67"/>
        <v>Molto probabile</v>
      </c>
      <c r="Q47" s="14" t="s">
        <v>118</v>
      </c>
      <c r="R47" s="15">
        <f t="shared" si="68"/>
        <v>6</v>
      </c>
      <c r="S47" s="8" t="str">
        <f t="shared" si="69"/>
        <v>Alto</v>
      </c>
      <c r="T47" s="2" t="s">
        <v>48</v>
      </c>
      <c r="U47" s="2" t="s">
        <v>48</v>
      </c>
      <c r="V47" s="2" t="s">
        <v>48</v>
      </c>
      <c r="W47" s="2" t="s">
        <v>48</v>
      </c>
      <c r="X47" s="2" t="s">
        <v>48</v>
      </c>
      <c r="Y47" s="2" t="s">
        <v>48</v>
      </c>
      <c r="Z47" s="2" t="s">
        <v>49</v>
      </c>
      <c r="AA47" s="2" t="s">
        <v>48</v>
      </c>
      <c r="AB47" s="2" t="s">
        <v>48</v>
      </c>
      <c r="AC47" s="2" t="s">
        <v>48</v>
      </c>
      <c r="AD47" s="16">
        <f t="shared" si="70"/>
        <v>0.9</v>
      </c>
      <c r="AE47" s="17">
        <f t="shared" si="71"/>
        <v>0.4</v>
      </c>
      <c r="AF47" s="2" t="str">
        <f t="shared" si="72"/>
        <v>Efficace</v>
      </c>
      <c r="AG47" s="15">
        <f t="shared" si="73"/>
        <v>1.2000000000000002</v>
      </c>
      <c r="AH47" s="8" t="str">
        <f t="shared" si="74"/>
        <v>Probabile</v>
      </c>
      <c r="AI47" s="15">
        <f t="shared" si="75"/>
        <v>2.4000000000000004</v>
      </c>
      <c r="AJ47" s="8" t="str">
        <f t="shared" si="76"/>
        <v>Basso</v>
      </c>
      <c r="AK47" s="5" t="s">
        <v>416</v>
      </c>
    </row>
    <row r="48" spans="1:37" customFormat="1" ht="326.39999999999998" customHeight="1" x14ac:dyDescent="0.3">
      <c r="A48" s="14" t="s">
        <v>60</v>
      </c>
      <c r="B48" s="14" t="s">
        <v>54</v>
      </c>
      <c r="C48" s="43" t="s">
        <v>106</v>
      </c>
      <c r="D48" s="3" t="s">
        <v>250</v>
      </c>
      <c r="E48" s="4" t="s">
        <v>107</v>
      </c>
      <c r="F48" s="8" t="s">
        <v>76</v>
      </c>
      <c r="G48" s="18" t="s">
        <v>119</v>
      </c>
      <c r="H48" s="35" t="s">
        <v>120</v>
      </c>
      <c r="I48" s="40" t="s">
        <v>312</v>
      </c>
      <c r="J48" s="7" t="s">
        <v>311</v>
      </c>
      <c r="K48" s="8" t="s">
        <v>46</v>
      </c>
      <c r="L48" s="9">
        <v>2</v>
      </c>
      <c r="M48" s="20" t="str">
        <f t="shared" si="66"/>
        <v>Medio</v>
      </c>
      <c r="N48" s="11" t="s">
        <v>50</v>
      </c>
      <c r="O48" s="9">
        <v>3</v>
      </c>
      <c r="P48" s="13" t="str">
        <f t="shared" si="67"/>
        <v>Molto probabile</v>
      </c>
      <c r="Q48" s="14" t="s">
        <v>121</v>
      </c>
      <c r="R48" s="15">
        <f t="shared" si="68"/>
        <v>6</v>
      </c>
      <c r="S48" s="8" t="str">
        <f t="shared" si="69"/>
        <v>Alto</v>
      </c>
      <c r="T48" s="2" t="s">
        <v>48</v>
      </c>
      <c r="U48" s="2" t="s">
        <v>48</v>
      </c>
      <c r="V48" s="2" t="s">
        <v>48</v>
      </c>
      <c r="W48" s="2" t="s">
        <v>48</v>
      </c>
      <c r="X48" s="2" t="s">
        <v>48</v>
      </c>
      <c r="Y48" s="2" t="s">
        <v>48</v>
      </c>
      <c r="Z48" s="2" t="s">
        <v>49</v>
      </c>
      <c r="AA48" s="2" t="s">
        <v>48</v>
      </c>
      <c r="AB48" s="2" t="s">
        <v>48</v>
      </c>
      <c r="AC48" s="2" t="s">
        <v>48</v>
      </c>
      <c r="AD48" s="16">
        <f t="shared" si="70"/>
        <v>0.9</v>
      </c>
      <c r="AE48" s="17">
        <f t="shared" si="71"/>
        <v>0.4</v>
      </c>
      <c r="AF48" s="2" t="str">
        <f t="shared" si="72"/>
        <v>Efficace</v>
      </c>
      <c r="AG48" s="15">
        <f t="shared" si="73"/>
        <v>1.2000000000000002</v>
      </c>
      <c r="AH48" s="8" t="str">
        <f t="shared" si="74"/>
        <v>Probabile</v>
      </c>
      <c r="AI48" s="15">
        <f t="shared" si="75"/>
        <v>2.4000000000000004</v>
      </c>
      <c r="AJ48" s="8" t="str">
        <f t="shared" si="76"/>
        <v>Basso</v>
      </c>
      <c r="AK48" s="5" t="s">
        <v>417</v>
      </c>
    </row>
    <row r="49" spans="1:37" customFormat="1" ht="326.39999999999998" customHeight="1" x14ac:dyDescent="0.3">
      <c r="A49" s="14" t="s">
        <v>60</v>
      </c>
      <c r="B49" s="14" t="s">
        <v>54</v>
      </c>
      <c r="C49" s="43" t="s">
        <v>106</v>
      </c>
      <c r="D49" s="3" t="s">
        <v>250</v>
      </c>
      <c r="E49" s="4" t="s">
        <v>107</v>
      </c>
      <c r="F49" s="8" t="s">
        <v>76</v>
      </c>
      <c r="G49" s="18" t="s">
        <v>122</v>
      </c>
      <c r="H49" s="35" t="s">
        <v>123</v>
      </c>
      <c r="I49" s="40" t="s">
        <v>74</v>
      </c>
      <c r="J49" s="7" t="s">
        <v>311</v>
      </c>
      <c r="K49" s="8" t="s">
        <v>46</v>
      </c>
      <c r="L49" s="9">
        <v>3</v>
      </c>
      <c r="M49" s="10" t="str">
        <f t="shared" si="66"/>
        <v>Grave</v>
      </c>
      <c r="N49" s="11" t="s">
        <v>72</v>
      </c>
      <c r="O49" s="12">
        <v>3</v>
      </c>
      <c r="P49" s="13" t="str">
        <f t="shared" si="67"/>
        <v>Molto probabile</v>
      </c>
      <c r="Q49" s="14" t="s">
        <v>94</v>
      </c>
      <c r="R49" s="15">
        <f t="shared" si="68"/>
        <v>9</v>
      </c>
      <c r="S49" s="8" t="str">
        <f t="shared" si="69"/>
        <v>Alto</v>
      </c>
      <c r="T49" s="2" t="s">
        <v>49</v>
      </c>
      <c r="U49" s="2" t="s">
        <v>48</v>
      </c>
      <c r="V49" s="2" t="s">
        <v>48</v>
      </c>
      <c r="W49" s="2" t="s">
        <v>48</v>
      </c>
      <c r="X49" s="2" t="s">
        <v>48</v>
      </c>
      <c r="Y49" s="2" t="s">
        <v>48</v>
      </c>
      <c r="Z49" s="2" t="s">
        <v>48</v>
      </c>
      <c r="AA49" s="2" t="s">
        <v>48</v>
      </c>
      <c r="AB49" s="2" t="s">
        <v>48</v>
      </c>
      <c r="AC49" s="2" t="s">
        <v>48</v>
      </c>
      <c r="AD49" s="16">
        <f t="shared" si="70"/>
        <v>0.9</v>
      </c>
      <c r="AE49" s="17">
        <f t="shared" si="71"/>
        <v>0.4</v>
      </c>
      <c r="AF49" s="2" t="str">
        <f t="shared" si="72"/>
        <v>Efficace</v>
      </c>
      <c r="AG49" s="15">
        <f t="shared" si="73"/>
        <v>1.2000000000000002</v>
      </c>
      <c r="AH49" s="8" t="str">
        <f t="shared" si="74"/>
        <v>Probabile</v>
      </c>
      <c r="AI49" s="15">
        <f t="shared" si="75"/>
        <v>3.6000000000000005</v>
      </c>
      <c r="AJ49" s="8" t="str">
        <f t="shared" si="76"/>
        <v>Medio</v>
      </c>
      <c r="AK49" s="5" t="s">
        <v>418</v>
      </c>
    </row>
    <row r="50" spans="1:37" ht="336.45" customHeight="1" x14ac:dyDescent="0.3">
      <c r="A50" s="14" t="s">
        <v>60</v>
      </c>
      <c r="B50" s="14" t="s">
        <v>54</v>
      </c>
      <c r="C50" s="43" t="s">
        <v>106</v>
      </c>
      <c r="D50" s="3" t="s">
        <v>250</v>
      </c>
      <c r="E50" s="4" t="s">
        <v>107</v>
      </c>
      <c r="F50" s="8" t="s">
        <v>76</v>
      </c>
      <c r="G50" s="18" t="s">
        <v>124</v>
      </c>
      <c r="H50" s="35" t="s">
        <v>125</v>
      </c>
      <c r="I50" s="40" t="s">
        <v>74</v>
      </c>
      <c r="J50" s="7" t="s">
        <v>311</v>
      </c>
      <c r="K50" s="19" t="s">
        <v>46</v>
      </c>
      <c r="L50" s="22">
        <v>3</v>
      </c>
      <c r="M50" s="20" t="str">
        <f t="shared" si="66"/>
        <v>Grave</v>
      </c>
      <c r="N50" s="11" t="s">
        <v>72</v>
      </c>
      <c r="O50" s="22">
        <v>3</v>
      </c>
      <c r="P50" s="13" t="str">
        <f t="shared" si="67"/>
        <v>Molto probabile</v>
      </c>
      <c r="Q50" s="14" t="s">
        <v>94</v>
      </c>
      <c r="R50" s="15">
        <f t="shared" si="68"/>
        <v>9</v>
      </c>
      <c r="S50" s="8" t="str">
        <f t="shared" si="69"/>
        <v>Alto</v>
      </c>
      <c r="T50" s="24" t="s">
        <v>49</v>
      </c>
      <c r="U50" s="24" t="s">
        <v>48</v>
      </c>
      <c r="V50" s="24" t="s">
        <v>48</v>
      </c>
      <c r="W50" s="24" t="s">
        <v>48</v>
      </c>
      <c r="X50" s="24" t="s">
        <v>48</v>
      </c>
      <c r="Y50" s="24" t="s">
        <v>48</v>
      </c>
      <c r="Z50" s="24" t="s">
        <v>48</v>
      </c>
      <c r="AA50" s="24" t="s">
        <v>48</v>
      </c>
      <c r="AB50" s="24" t="s">
        <v>48</v>
      </c>
      <c r="AC50" s="24" t="s">
        <v>48</v>
      </c>
      <c r="AD50" s="16">
        <f t="shared" si="70"/>
        <v>0.9</v>
      </c>
      <c r="AE50" s="17">
        <f t="shared" si="71"/>
        <v>0.4</v>
      </c>
      <c r="AF50" s="2" t="str">
        <f t="shared" si="72"/>
        <v>Efficace</v>
      </c>
      <c r="AG50" s="15">
        <f t="shared" si="73"/>
        <v>1.2000000000000002</v>
      </c>
      <c r="AH50" s="8" t="str">
        <f t="shared" si="74"/>
        <v>Probabile</v>
      </c>
      <c r="AI50" s="25">
        <f t="shared" si="75"/>
        <v>3.6000000000000005</v>
      </c>
      <c r="AJ50" s="8" t="str">
        <f t="shared" si="76"/>
        <v>Medio</v>
      </c>
      <c r="AK50" s="5" t="s">
        <v>419</v>
      </c>
    </row>
    <row r="51" spans="1:37" ht="216" x14ac:dyDescent="0.3">
      <c r="A51" s="14" t="s">
        <v>60</v>
      </c>
      <c r="B51" s="14" t="s">
        <v>54</v>
      </c>
      <c r="C51" s="43" t="s">
        <v>106</v>
      </c>
      <c r="D51" s="7" t="s">
        <v>251</v>
      </c>
      <c r="E51" s="4" t="s">
        <v>107</v>
      </c>
      <c r="F51" s="43" t="s">
        <v>126</v>
      </c>
      <c r="G51" s="18" t="s">
        <v>127</v>
      </c>
      <c r="H51" s="34" t="s">
        <v>128</v>
      </c>
      <c r="I51" s="40" t="s">
        <v>52</v>
      </c>
      <c r="J51" s="7" t="s">
        <v>97</v>
      </c>
      <c r="K51" s="19" t="s">
        <v>46</v>
      </c>
      <c r="L51" s="22">
        <v>3</v>
      </c>
      <c r="M51" s="20" t="str">
        <f t="shared" si="66"/>
        <v>Grave</v>
      </c>
      <c r="N51" s="11" t="s">
        <v>72</v>
      </c>
      <c r="O51" s="22">
        <v>3</v>
      </c>
      <c r="P51" s="13" t="str">
        <f t="shared" si="67"/>
        <v>Molto probabile</v>
      </c>
      <c r="Q51" s="14" t="s">
        <v>313</v>
      </c>
      <c r="R51" s="15">
        <f t="shared" si="68"/>
        <v>9</v>
      </c>
      <c r="S51" s="8" t="str">
        <f t="shared" si="69"/>
        <v>Alto</v>
      </c>
      <c r="T51" s="24" t="s">
        <v>48</v>
      </c>
      <c r="U51" s="24" t="s">
        <v>48</v>
      </c>
      <c r="V51" s="24" t="s">
        <v>48</v>
      </c>
      <c r="W51" s="24" t="s">
        <v>48</v>
      </c>
      <c r="X51" s="24" t="s">
        <v>48</v>
      </c>
      <c r="Y51" s="24" t="s">
        <v>48</v>
      </c>
      <c r="Z51" s="24" t="s">
        <v>48</v>
      </c>
      <c r="AA51" s="24" t="s">
        <v>48</v>
      </c>
      <c r="AB51" s="24" t="s">
        <v>49</v>
      </c>
      <c r="AC51" s="24" t="s">
        <v>48</v>
      </c>
      <c r="AD51" s="16">
        <f t="shared" si="70"/>
        <v>0.9</v>
      </c>
      <c r="AE51" s="17">
        <f t="shared" si="71"/>
        <v>0.4</v>
      </c>
      <c r="AF51" s="2" t="str">
        <f t="shared" si="72"/>
        <v>Efficace</v>
      </c>
      <c r="AG51" s="15">
        <f t="shared" si="73"/>
        <v>1.2000000000000002</v>
      </c>
      <c r="AH51" s="8" t="str">
        <f t="shared" si="74"/>
        <v>Probabile</v>
      </c>
      <c r="AI51" s="25">
        <f t="shared" si="75"/>
        <v>3.6000000000000005</v>
      </c>
      <c r="AJ51" s="8" t="str">
        <f t="shared" si="76"/>
        <v>Medio</v>
      </c>
      <c r="AK51" s="5" t="s">
        <v>420</v>
      </c>
    </row>
    <row r="52" spans="1:37" customFormat="1" ht="314.39999999999998" customHeight="1" x14ac:dyDescent="0.3">
      <c r="A52" s="14" t="s">
        <v>129</v>
      </c>
      <c r="B52" s="14" t="s">
        <v>54</v>
      </c>
      <c r="C52" s="43" t="s">
        <v>130</v>
      </c>
      <c r="D52" s="3" t="s">
        <v>165</v>
      </c>
      <c r="E52" s="4" t="s">
        <v>78</v>
      </c>
      <c r="F52" s="8" t="s">
        <v>371</v>
      </c>
      <c r="G52" s="44" t="s">
        <v>55</v>
      </c>
      <c r="H52" s="39" t="s">
        <v>131</v>
      </c>
      <c r="I52" s="40" t="s">
        <v>74</v>
      </c>
      <c r="J52" s="7" t="s">
        <v>314</v>
      </c>
      <c r="K52" s="8" t="s">
        <v>46</v>
      </c>
      <c r="L52" s="9">
        <v>2</v>
      </c>
      <c r="M52" s="10" t="str">
        <f t="shared" si="66"/>
        <v>Medio</v>
      </c>
      <c r="N52" s="11" t="s">
        <v>50</v>
      </c>
      <c r="O52" s="12">
        <v>1</v>
      </c>
      <c r="P52" s="13" t="str">
        <f t="shared" si="67"/>
        <v>Poco probabile</v>
      </c>
      <c r="Q52" s="14" t="s">
        <v>132</v>
      </c>
      <c r="R52" s="15">
        <f t="shared" si="68"/>
        <v>2</v>
      </c>
      <c r="S52" s="8" t="str">
        <f t="shared" si="69"/>
        <v>Basso</v>
      </c>
      <c r="T52" s="2" t="s">
        <v>49</v>
      </c>
      <c r="U52" s="2" t="s">
        <v>48</v>
      </c>
      <c r="V52" s="2" t="s">
        <v>48</v>
      </c>
      <c r="W52" s="2" t="s">
        <v>48</v>
      </c>
      <c r="X52" s="2" t="s">
        <v>48</v>
      </c>
      <c r="Y52" s="2" t="s">
        <v>48</v>
      </c>
      <c r="Z52" s="2" t="s">
        <v>48</v>
      </c>
      <c r="AA52" s="2" t="s">
        <v>48</v>
      </c>
      <c r="AB52" s="2" t="s">
        <v>48</v>
      </c>
      <c r="AC52" s="2" t="s">
        <v>48</v>
      </c>
      <c r="AD52" s="16">
        <f t="shared" si="70"/>
        <v>0.9</v>
      </c>
      <c r="AE52" s="17">
        <f t="shared" si="71"/>
        <v>0.4</v>
      </c>
      <c r="AF52" s="2" t="str">
        <f t="shared" si="72"/>
        <v>Efficace</v>
      </c>
      <c r="AG52" s="15">
        <f t="shared" si="73"/>
        <v>0.4</v>
      </c>
      <c r="AH52" s="8" t="str">
        <f t="shared" si="74"/>
        <v>Poco probabile</v>
      </c>
      <c r="AI52" s="15">
        <f t="shared" si="75"/>
        <v>0.8</v>
      </c>
      <c r="AJ52" s="8" t="str">
        <f t="shared" si="76"/>
        <v>Basso</v>
      </c>
      <c r="AK52" s="5" t="s">
        <v>421</v>
      </c>
    </row>
    <row r="53" spans="1:37" customFormat="1" ht="326.39999999999998" customHeight="1" x14ac:dyDescent="0.3">
      <c r="A53" s="14" t="s">
        <v>129</v>
      </c>
      <c r="B53" s="14" t="s">
        <v>54</v>
      </c>
      <c r="C53" s="43" t="s">
        <v>130</v>
      </c>
      <c r="D53" s="3" t="s">
        <v>166</v>
      </c>
      <c r="E53" s="4" t="s">
        <v>78</v>
      </c>
      <c r="F53" s="8" t="s">
        <v>371</v>
      </c>
      <c r="G53" s="44" t="s">
        <v>56</v>
      </c>
      <c r="H53" s="39" t="s">
        <v>133</v>
      </c>
      <c r="I53" s="40" t="s">
        <v>74</v>
      </c>
      <c r="J53" s="7" t="s">
        <v>314</v>
      </c>
      <c r="K53" s="8" t="s">
        <v>46</v>
      </c>
      <c r="L53" s="9">
        <v>2</v>
      </c>
      <c r="M53" s="20" t="str">
        <f t="shared" si="66"/>
        <v>Medio</v>
      </c>
      <c r="N53" s="11" t="s">
        <v>50</v>
      </c>
      <c r="O53" s="9">
        <v>1</v>
      </c>
      <c r="P53" s="13" t="str">
        <f t="shared" si="67"/>
        <v>Poco probabile</v>
      </c>
      <c r="Q53" s="14" t="s">
        <v>132</v>
      </c>
      <c r="R53" s="15">
        <f t="shared" si="68"/>
        <v>2</v>
      </c>
      <c r="S53" s="8" t="str">
        <f t="shared" si="69"/>
        <v>Basso</v>
      </c>
      <c r="T53" s="2" t="s">
        <v>49</v>
      </c>
      <c r="U53" s="2" t="s">
        <v>48</v>
      </c>
      <c r="V53" s="2" t="s">
        <v>48</v>
      </c>
      <c r="W53" s="2" t="s">
        <v>48</v>
      </c>
      <c r="X53" s="2" t="s">
        <v>48</v>
      </c>
      <c r="Y53" s="2" t="s">
        <v>48</v>
      </c>
      <c r="Z53" s="2" t="s">
        <v>48</v>
      </c>
      <c r="AA53" s="2" t="s">
        <v>48</v>
      </c>
      <c r="AB53" s="2" t="s">
        <v>48</v>
      </c>
      <c r="AC53" s="2" t="s">
        <v>48</v>
      </c>
      <c r="AD53" s="16">
        <f t="shared" si="70"/>
        <v>0.9</v>
      </c>
      <c r="AE53" s="17">
        <f t="shared" si="71"/>
        <v>0.4</v>
      </c>
      <c r="AF53" s="2" t="str">
        <f t="shared" si="72"/>
        <v>Efficace</v>
      </c>
      <c r="AG53" s="15">
        <f t="shared" si="73"/>
        <v>0.4</v>
      </c>
      <c r="AH53" s="8" t="str">
        <f t="shared" si="74"/>
        <v>Poco probabile</v>
      </c>
      <c r="AI53" s="15">
        <f t="shared" si="75"/>
        <v>0.8</v>
      </c>
      <c r="AJ53" s="8" t="str">
        <f t="shared" si="76"/>
        <v>Basso</v>
      </c>
      <c r="AK53" s="5" t="s">
        <v>422</v>
      </c>
    </row>
    <row r="54" spans="1:37" customFormat="1" ht="326.39999999999998" customHeight="1" x14ac:dyDescent="0.3">
      <c r="A54" s="14" t="s">
        <v>129</v>
      </c>
      <c r="B54" s="14" t="s">
        <v>54</v>
      </c>
      <c r="C54" s="43" t="s">
        <v>130</v>
      </c>
      <c r="D54" s="3" t="s">
        <v>168</v>
      </c>
      <c r="E54" s="4" t="s">
        <v>367</v>
      </c>
      <c r="F54" s="8" t="s">
        <v>368</v>
      </c>
      <c r="G54" s="44" t="s">
        <v>296</v>
      </c>
      <c r="H54" s="45" t="s">
        <v>173</v>
      </c>
      <c r="I54" s="40" t="s">
        <v>74</v>
      </c>
      <c r="J54" s="7" t="s">
        <v>314</v>
      </c>
      <c r="K54" s="8" t="s">
        <v>46</v>
      </c>
      <c r="L54" s="9">
        <v>2</v>
      </c>
      <c r="M54" s="10" t="str">
        <f t="shared" si="66"/>
        <v>Medio</v>
      </c>
      <c r="N54" s="11" t="s">
        <v>50</v>
      </c>
      <c r="O54" s="12">
        <v>1</v>
      </c>
      <c r="P54" s="13" t="str">
        <f t="shared" si="67"/>
        <v>Poco probabile</v>
      </c>
      <c r="Q54" s="14" t="s">
        <v>132</v>
      </c>
      <c r="R54" s="15">
        <f t="shared" si="68"/>
        <v>2</v>
      </c>
      <c r="S54" s="8" t="str">
        <f t="shared" si="69"/>
        <v>Basso</v>
      </c>
      <c r="T54" s="2" t="s">
        <v>49</v>
      </c>
      <c r="U54" s="2" t="s">
        <v>48</v>
      </c>
      <c r="V54" s="2" t="s">
        <v>48</v>
      </c>
      <c r="W54" s="2" t="s">
        <v>48</v>
      </c>
      <c r="X54" s="2" t="s">
        <v>48</v>
      </c>
      <c r="Y54" s="2" t="s">
        <v>48</v>
      </c>
      <c r="Z54" s="2" t="s">
        <v>48</v>
      </c>
      <c r="AA54" s="2" t="s">
        <v>48</v>
      </c>
      <c r="AB54" s="2" t="s">
        <v>48</v>
      </c>
      <c r="AC54" s="2" t="s">
        <v>48</v>
      </c>
      <c r="AD54" s="16">
        <f t="shared" si="70"/>
        <v>0.9</v>
      </c>
      <c r="AE54" s="17">
        <f t="shared" si="71"/>
        <v>0.4</v>
      </c>
      <c r="AF54" s="2" t="str">
        <f t="shared" si="72"/>
        <v>Efficace</v>
      </c>
      <c r="AG54" s="15">
        <f t="shared" si="73"/>
        <v>0.4</v>
      </c>
      <c r="AH54" s="8" t="str">
        <f t="shared" si="74"/>
        <v>Poco probabile</v>
      </c>
      <c r="AI54" s="15">
        <f t="shared" si="75"/>
        <v>0.8</v>
      </c>
      <c r="AJ54" s="8" t="str">
        <f t="shared" si="76"/>
        <v>Basso</v>
      </c>
      <c r="AK54" s="5" t="s">
        <v>423</v>
      </c>
    </row>
    <row r="55" spans="1:37" customFormat="1" ht="326.39999999999998" customHeight="1" x14ac:dyDescent="0.3">
      <c r="A55" s="14" t="s">
        <v>129</v>
      </c>
      <c r="B55" s="14" t="s">
        <v>54</v>
      </c>
      <c r="C55" s="43" t="s">
        <v>130</v>
      </c>
      <c r="D55" s="3" t="s">
        <v>169</v>
      </c>
      <c r="E55" s="4" t="s">
        <v>78</v>
      </c>
      <c r="F55" s="8" t="s">
        <v>315</v>
      </c>
      <c r="G55" s="44" t="s">
        <v>57</v>
      </c>
      <c r="H55" s="45" t="s">
        <v>174</v>
      </c>
      <c r="I55" s="40" t="s">
        <v>74</v>
      </c>
      <c r="J55" s="7" t="s">
        <v>314</v>
      </c>
      <c r="K55" s="8" t="s">
        <v>46</v>
      </c>
      <c r="L55" s="9">
        <v>2</v>
      </c>
      <c r="M55" s="10" t="str">
        <f t="shared" si="66"/>
        <v>Medio</v>
      </c>
      <c r="N55" s="11" t="s">
        <v>50</v>
      </c>
      <c r="O55" s="12">
        <v>1</v>
      </c>
      <c r="P55" s="13" t="str">
        <f t="shared" si="67"/>
        <v>Poco probabile</v>
      </c>
      <c r="Q55" s="14" t="s">
        <v>132</v>
      </c>
      <c r="R55" s="15">
        <f t="shared" si="68"/>
        <v>2</v>
      </c>
      <c r="S55" s="8" t="str">
        <f t="shared" si="69"/>
        <v>Basso</v>
      </c>
      <c r="T55" s="2" t="s">
        <v>49</v>
      </c>
      <c r="U55" s="2" t="s">
        <v>48</v>
      </c>
      <c r="V55" s="2" t="s">
        <v>48</v>
      </c>
      <c r="W55" s="2" t="s">
        <v>48</v>
      </c>
      <c r="X55" s="2" t="s">
        <v>48</v>
      </c>
      <c r="Y55" s="2" t="s">
        <v>48</v>
      </c>
      <c r="Z55" s="2" t="s">
        <v>48</v>
      </c>
      <c r="AA55" s="2" t="s">
        <v>48</v>
      </c>
      <c r="AB55" s="2" t="s">
        <v>48</v>
      </c>
      <c r="AC55" s="2" t="s">
        <v>48</v>
      </c>
      <c r="AD55" s="16">
        <f t="shared" si="70"/>
        <v>0.9</v>
      </c>
      <c r="AE55" s="17">
        <f t="shared" si="71"/>
        <v>0.4</v>
      </c>
      <c r="AF55" s="2" t="str">
        <f t="shared" si="72"/>
        <v>Efficace</v>
      </c>
      <c r="AG55" s="15">
        <f t="shared" si="73"/>
        <v>0.4</v>
      </c>
      <c r="AH55" s="8" t="str">
        <f t="shared" si="74"/>
        <v>Poco probabile</v>
      </c>
      <c r="AI55" s="15">
        <f t="shared" si="75"/>
        <v>0.8</v>
      </c>
      <c r="AJ55" s="8" t="str">
        <f t="shared" si="76"/>
        <v>Basso</v>
      </c>
      <c r="AK55" s="5" t="s">
        <v>424</v>
      </c>
    </row>
    <row r="56" spans="1:37" customFormat="1" ht="326.39999999999998" customHeight="1" x14ac:dyDescent="0.3">
      <c r="A56" s="14" t="s">
        <v>129</v>
      </c>
      <c r="B56" s="14" t="s">
        <v>54</v>
      </c>
      <c r="C56" s="43" t="s">
        <v>130</v>
      </c>
      <c r="D56" s="3" t="s">
        <v>167</v>
      </c>
      <c r="E56" s="4" t="s">
        <v>107</v>
      </c>
      <c r="F56" s="8" t="s">
        <v>76</v>
      </c>
      <c r="G56" s="44" t="s">
        <v>58</v>
      </c>
      <c r="H56" s="39" t="s">
        <v>134</v>
      </c>
      <c r="I56" s="40" t="s">
        <v>74</v>
      </c>
      <c r="J56" s="7" t="s">
        <v>314</v>
      </c>
      <c r="K56" s="8" t="s">
        <v>46</v>
      </c>
      <c r="L56" s="9">
        <v>2</v>
      </c>
      <c r="M56" s="10" t="str">
        <f t="shared" si="66"/>
        <v>Medio</v>
      </c>
      <c r="N56" s="11" t="s">
        <v>50</v>
      </c>
      <c r="O56" s="12">
        <v>1</v>
      </c>
      <c r="P56" s="13" t="str">
        <f t="shared" si="67"/>
        <v>Poco probabile</v>
      </c>
      <c r="Q56" s="14" t="s">
        <v>132</v>
      </c>
      <c r="R56" s="15">
        <f t="shared" si="68"/>
        <v>2</v>
      </c>
      <c r="S56" s="8" t="str">
        <f t="shared" si="69"/>
        <v>Basso</v>
      </c>
      <c r="T56" s="2" t="s">
        <v>49</v>
      </c>
      <c r="U56" s="2" t="s">
        <v>48</v>
      </c>
      <c r="V56" s="2" t="s">
        <v>48</v>
      </c>
      <c r="W56" s="2" t="s">
        <v>48</v>
      </c>
      <c r="X56" s="2" t="s">
        <v>48</v>
      </c>
      <c r="Y56" s="2" t="s">
        <v>48</v>
      </c>
      <c r="Z56" s="2" t="s">
        <v>48</v>
      </c>
      <c r="AA56" s="2" t="s">
        <v>48</v>
      </c>
      <c r="AB56" s="2" t="s">
        <v>48</v>
      </c>
      <c r="AC56" s="2" t="s">
        <v>48</v>
      </c>
      <c r="AD56" s="16">
        <f t="shared" si="70"/>
        <v>0.9</v>
      </c>
      <c r="AE56" s="17">
        <f t="shared" si="71"/>
        <v>0.4</v>
      </c>
      <c r="AF56" s="2" t="str">
        <f t="shared" si="72"/>
        <v>Efficace</v>
      </c>
      <c r="AG56" s="15">
        <f t="shared" si="73"/>
        <v>0.4</v>
      </c>
      <c r="AH56" s="8" t="str">
        <f t="shared" si="74"/>
        <v>Poco probabile</v>
      </c>
      <c r="AI56" s="15">
        <f t="shared" si="75"/>
        <v>0.8</v>
      </c>
      <c r="AJ56" s="8" t="str">
        <f t="shared" si="76"/>
        <v>Basso</v>
      </c>
      <c r="AK56" s="5" t="s">
        <v>425</v>
      </c>
    </row>
    <row r="57" spans="1:37" ht="336.45" customHeight="1" x14ac:dyDescent="0.3">
      <c r="A57" s="14" t="s">
        <v>129</v>
      </c>
      <c r="B57" s="14" t="s">
        <v>54</v>
      </c>
      <c r="C57" s="43" t="s">
        <v>130</v>
      </c>
      <c r="D57" s="3" t="s">
        <v>171</v>
      </c>
      <c r="E57" s="4" t="s">
        <v>107</v>
      </c>
      <c r="F57" s="8" t="s">
        <v>135</v>
      </c>
      <c r="G57" s="44" t="s">
        <v>136</v>
      </c>
      <c r="H57" s="46" t="s">
        <v>316</v>
      </c>
      <c r="I57" s="40" t="s">
        <v>74</v>
      </c>
      <c r="J57" s="7" t="s">
        <v>314</v>
      </c>
      <c r="K57" s="19" t="s">
        <v>46</v>
      </c>
      <c r="L57" s="22">
        <v>2</v>
      </c>
      <c r="M57" s="20" t="str">
        <f t="shared" si="66"/>
        <v>Medio</v>
      </c>
      <c r="N57" s="11" t="s">
        <v>50</v>
      </c>
      <c r="O57" s="22">
        <v>3</v>
      </c>
      <c r="P57" s="13" t="str">
        <f t="shared" si="67"/>
        <v>Molto probabile</v>
      </c>
      <c r="Q57" s="14" t="s">
        <v>137</v>
      </c>
      <c r="R57" s="15">
        <f t="shared" si="68"/>
        <v>6</v>
      </c>
      <c r="S57" s="8" t="str">
        <f t="shared" si="69"/>
        <v>Alto</v>
      </c>
      <c r="T57" s="24" t="s">
        <v>48</v>
      </c>
      <c r="U57" s="24" t="s">
        <v>48</v>
      </c>
      <c r="V57" s="24" t="s">
        <v>48</v>
      </c>
      <c r="W57" s="24" t="s">
        <v>48</v>
      </c>
      <c r="X57" s="24" t="s">
        <v>48</v>
      </c>
      <c r="Y57" s="24" t="s">
        <v>48</v>
      </c>
      <c r="Z57" s="24" t="s">
        <v>48</v>
      </c>
      <c r="AA57" s="24" t="s">
        <v>48</v>
      </c>
      <c r="AB57" s="24" t="s">
        <v>48</v>
      </c>
      <c r="AC57" s="24" t="s">
        <v>48</v>
      </c>
      <c r="AD57" s="16">
        <f t="shared" si="70"/>
        <v>1</v>
      </c>
      <c r="AE57" s="17">
        <f t="shared" si="71"/>
        <v>0.2</v>
      </c>
      <c r="AF57" s="2" t="str">
        <f t="shared" si="72"/>
        <v>Adeguato</v>
      </c>
      <c r="AG57" s="15">
        <f t="shared" si="73"/>
        <v>0.60000000000000009</v>
      </c>
      <c r="AH57" s="8" t="str">
        <f t="shared" si="74"/>
        <v>Probabile</v>
      </c>
      <c r="AI57" s="25">
        <f t="shared" si="75"/>
        <v>1.2000000000000002</v>
      </c>
      <c r="AJ57" s="8" t="str">
        <f t="shared" si="76"/>
        <v>Basso</v>
      </c>
      <c r="AK57" s="5" t="s">
        <v>426</v>
      </c>
    </row>
    <row r="58" spans="1:37" ht="336.45" customHeight="1" x14ac:dyDescent="0.3">
      <c r="A58" s="14" t="s">
        <v>129</v>
      </c>
      <c r="B58" s="14" t="s">
        <v>54</v>
      </c>
      <c r="C58" s="43" t="s">
        <v>130</v>
      </c>
      <c r="D58" s="3" t="s">
        <v>171</v>
      </c>
      <c r="E58" s="4" t="s">
        <v>107</v>
      </c>
      <c r="F58" s="43" t="s">
        <v>138</v>
      </c>
      <c r="G58" s="44" t="s">
        <v>297</v>
      </c>
      <c r="H58" s="39" t="s">
        <v>139</v>
      </c>
      <c r="I58" s="40" t="s">
        <v>74</v>
      </c>
      <c r="J58" s="7" t="s">
        <v>314</v>
      </c>
      <c r="K58" s="19" t="s">
        <v>46</v>
      </c>
      <c r="L58" s="22">
        <v>2</v>
      </c>
      <c r="M58" s="20" t="str">
        <f t="shared" si="66"/>
        <v>Medio</v>
      </c>
      <c r="N58" s="11" t="s">
        <v>50</v>
      </c>
      <c r="O58" s="22">
        <v>3</v>
      </c>
      <c r="P58" s="13" t="str">
        <f t="shared" si="67"/>
        <v>Molto probabile</v>
      </c>
      <c r="Q58" s="14" t="s">
        <v>140</v>
      </c>
      <c r="R58" s="15">
        <f t="shared" si="68"/>
        <v>6</v>
      </c>
      <c r="S58" s="8" t="str">
        <f t="shared" si="69"/>
        <v>Alto</v>
      </c>
      <c r="T58" s="24" t="s">
        <v>48</v>
      </c>
      <c r="U58" s="24" t="s">
        <v>48</v>
      </c>
      <c r="V58" s="24" t="s">
        <v>48</v>
      </c>
      <c r="W58" s="24" t="s">
        <v>48</v>
      </c>
      <c r="X58" s="24" t="s">
        <v>48</v>
      </c>
      <c r="Y58" s="24" t="s">
        <v>48</v>
      </c>
      <c r="Z58" s="24" t="s">
        <v>48</v>
      </c>
      <c r="AA58" s="24" t="s">
        <v>48</v>
      </c>
      <c r="AB58" s="24" t="s">
        <v>48</v>
      </c>
      <c r="AC58" s="24" t="s">
        <v>48</v>
      </c>
      <c r="AD58" s="16">
        <f t="shared" si="70"/>
        <v>1</v>
      </c>
      <c r="AE58" s="17">
        <f t="shared" si="71"/>
        <v>0.2</v>
      </c>
      <c r="AF58" s="2" t="str">
        <f t="shared" si="72"/>
        <v>Adeguato</v>
      </c>
      <c r="AG58" s="15">
        <f t="shared" si="73"/>
        <v>0.60000000000000009</v>
      </c>
      <c r="AH58" s="8" t="str">
        <f t="shared" si="74"/>
        <v>Probabile</v>
      </c>
      <c r="AI58" s="25">
        <f t="shared" si="75"/>
        <v>1.2000000000000002</v>
      </c>
      <c r="AJ58" s="8" t="str">
        <f t="shared" si="76"/>
        <v>Basso</v>
      </c>
      <c r="AK58" s="5" t="s">
        <v>427</v>
      </c>
    </row>
    <row r="59" spans="1:37" ht="216" x14ac:dyDescent="0.3">
      <c r="A59" s="14" t="s">
        <v>129</v>
      </c>
      <c r="B59" s="14" t="s">
        <v>54</v>
      </c>
      <c r="C59" s="43" t="s">
        <v>130</v>
      </c>
      <c r="D59" s="3" t="s">
        <v>170</v>
      </c>
      <c r="E59" s="4" t="s">
        <v>372</v>
      </c>
      <c r="F59" s="43" t="s">
        <v>372</v>
      </c>
      <c r="G59" s="44" t="s">
        <v>59</v>
      </c>
      <c r="H59" s="45" t="s">
        <v>141</v>
      </c>
      <c r="I59" s="40" t="s">
        <v>52</v>
      </c>
      <c r="J59" s="7" t="s">
        <v>97</v>
      </c>
      <c r="K59" s="19" t="s">
        <v>46</v>
      </c>
      <c r="L59" s="22">
        <v>2</v>
      </c>
      <c r="M59" s="20" t="str">
        <f t="shared" si="66"/>
        <v>Medio</v>
      </c>
      <c r="N59" s="11" t="s">
        <v>50</v>
      </c>
      <c r="O59" s="22">
        <v>1</v>
      </c>
      <c r="P59" s="13" t="str">
        <f t="shared" si="67"/>
        <v>Poco probabile</v>
      </c>
      <c r="Q59" s="14" t="s">
        <v>142</v>
      </c>
      <c r="R59" s="15">
        <f t="shared" si="68"/>
        <v>2</v>
      </c>
      <c r="S59" s="8" t="str">
        <f t="shared" si="69"/>
        <v>Basso</v>
      </c>
      <c r="T59" s="24" t="s">
        <v>48</v>
      </c>
      <c r="U59" s="24" t="s">
        <v>48</v>
      </c>
      <c r="V59" s="24" t="s">
        <v>48</v>
      </c>
      <c r="W59" s="24" t="s">
        <v>48</v>
      </c>
      <c r="X59" s="24" t="s">
        <v>48</v>
      </c>
      <c r="Y59" s="24" t="s">
        <v>48</v>
      </c>
      <c r="Z59" s="24" t="s">
        <v>48</v>
      </c>
      <c r="AA59" s="24" t="s">
        <v>48</v>
      </c>
      <c r="AB59" s="24" t="s">
        <v>49</v>
      </c>
      <c r="AC59" s="24" t="s">
        <v>48</v>
      </c>
      <c r="AD59" s="16">
        <f t="shared" si="70"/>
        <v>0.9</v>
      </c>
      <c r="AE59" s="17">
        <f t="shared" si="71"/>
        <v>0.4</v>
      </c>
      <c r="AF59" s="2" t="str">
        <f t="shared" si="72"/>
        <v>Efficace</v>
      </c>
      <c r="AG59" s="15">
        <f t="shared" si="73"/>
        <v>0.4</v>
      </c>
      <c r="AH59" s="8" t="str">
        <f t="shared" si="74"/>
        <v>Poco probabile</v>
      </c>
      <c r="AI59" s="25">
        <f t="shared" si="75"/>
        <v>0.8</v>
      </c>
      <c r="AJ59" s="8" t="str">
        <f t="shared" si="76"/>
        <v>Basso</v>
      </c>
      <c r="AK59" s="5" t="s">
        <v>428</v>
      </c>
    </row>
    <row r="60" spans="1:37" ht="336.45" customHeight="1" x14ac:dyDescent="0.3">
      <c r="A60" s="14" t="s">
        <v>129</v>
      </c>
      <c r="B60" s="14" t="s">
        <v>54</v>
      </c>
      <c r="C60" s="43" t="s">
        <v>130</v>
      </c>
      <c r="D60" s="3" t="s">
        <v>231</v>
      </c>
      <c r="E60" s="4" t="s">
        <v>317</v>
      </c>
      <c r="F60" s="43" t="s">
        <v>126</v>
      </c>
      <c r="G60" s="44" t="s">
        <v>232</v>
      </c>
      <c r="H60" s="39" t="s">
        <v>143</v>
      </c>
      <c r="I60" s="40" t="s">
        <v>74</v>
      </c>
      <c r="J60" s="7" t="s">
        <v>314</v>
      </c>
      <c r="K60" s="19" t="s">
        <v>46</v>
      </c>
      <c r="L60" s="22">
        <v>2</v>
      </c>
      <c r="M60" s="20" t="str">
        <f t="shared" si="66"/>
        <v>Medio</v>
      </c>
      <c r="N60" s="11" t="s">
        <v>50</v>
      </c>
      <c r="O60" s="22">
        <v>3</v>
      </c>
      <c r="P60" s="13" t="str">
        <f t="shared" si="67"/>
        <v>Molto probabile</v>
      </c>
      <c r="Q60" s="14" t="s">
        <v>144</v>
      </c>
      <c r="R60" s="15">
        <f t="shared" si="68"/>
        <v>6</v>
      </c>
      <c r="S60" s="8" t="str">
        <f t="shared" si="69"/>
        <v>Alto</v>
      </c>
      <c r="T60" s="24" t="s">
        <v>48</v>
      </c>
      <c r="U60" s="24" t="s">
        <v>48</v>
      </c>
      <c r="V60" s="24" t="s">
        <v>48</v>
      </c>
      <c r="W60" s="24" t="s">
        <v>48</v>
      </c>
      <c r="X60" s="24" t="s">
        <v>48</v>
      </c>
      <c r="Y60" s="24" t="s">
        <v>48</v>
      </c>
      <c r="Z60" s="24" t="s">
        <v>48</v>
      </c>
      <c r="AA60" s="24" t="s">
        <v>48</v>
      </c>
      <c r="AB60" s="24" t="s">
        <v>48</v>
      </c>
      <c r="AC60" s="24" t="s">
        <v>48</v>
      </c>
      <c r="AD60" s="16">
        <f t="shared" si="70"/>
        <v>1</v>
      </c>
      <c r="AE60" s="17">
        <f t="shared" si="71"/>
        <v>0.2</v>
      </c>
      <c r="AF60" s="2" t="str">
        <f t="shared" si="72"/>
        <v>Adeguato</v>
      </c>
      <c r="AG60" s="15">
        <f t="shared" si="73"/>
        <v>0.60000000000000009</v>
      </c>
      <c r="AH60" s="8" t="str">
        <f t="shared" si="74"/>
        <v>Probabile</v>
      </c>
      <c r="AI60" s="25">
        <f t="shared" si="75"/>
        <v>1.2000000000000002</v>
      </c>
      <c r="AJ60" s="8" t="str">
        <f t="shared" si="76"/>
        <v>Basso</v>
      </c>
      <c r="AK60" s="5" t="s">
        <v>429</v>
      </c>
    </row>
    <row r="61" spans="1:37" ht="336.45" customHeight="1" x14ac:dyDescent="0.3">
      <c r="A61" s="14" t="s">
        <v>129</v>
      </c>
      <c r="B61" s="14" t="s">
        <v>54</v>
      </c>
      <c r="C61" s="43" t="s">
        <v>130</v>
      </c>
      <c r="D61" s="3" t="s">
        <v>231</v>
      </c>
      <c r="E61" s="4" t="s">
        <v>317</v>
      </c>
      <c r="F61" s="43" t="s">
        <v>318</v>
      </c>
      <c r="G61" s="44" t="s">
        <v>233</v>
      </c>
      <c r="H61" s="39" t="s">
        <v>145</v>
      </c>
      <c r="I61" s="40" t="s">
        <v>74</v>
      </c>
      <c r="J61" s="7" t="s">
        <v>314</v>
      </c>
      <c r="K61" s="19" t="s">
        <v>46</v>
      </c>
      <c r="L61" s="22">
        <v>2</v>
      </c>
      <c r="M61" s="20" t="str">
        <f t="shared" si="66"/>
        <v>Medio</v>
      </c>
      <c r="N61" s="11" t="s">
        <v>50</v>
      </c>
      <c r="O61" s="22">
        <v>3</v>
      </c>
      <c r="P61" s="13" t="str">
        <f t="shared" si="67"/>
        <v>Molto probabile</v>
      </c>
      <c r="Q61" s="14" t="s">
        <v>144</v>
      </c>
      <c r="R61" s="15">
        <f t="shared" si="68"/>
        <v>6</v>
      </c>
      <c r="S61" s="8" t="str">
        <f t="shared" si="69"/>
        <v>Alto</v>
      </c>
      <c r="T61" s="24" t="s">
        <v>48</v>
      </c>
      <c r="U61" s="24" t="s">
        <v>48</v>
      </c>
      <c r="V61" s="24" t="s">
        <v>48</v>
      </c>
      <c r="W61" s="24" t="s">
        <v>48</v>
      </c>
      <c r="X61" s="24" t="s">
        <v>48</v>
      </c>
      <c r="Y61" s="24" t="s">
        <v>48</v>
      </c>
      <c r="Z61" s="24" t="s">
        <v>48</v>
      </c>
      <c r="AA61" s="24" t="s">
        <v>48</v>
      </c>
      <c r="AB61" s="24" t="s">
        <v>48</v>
      </c>
      <c r="AC61" s="24" t="s">
        <v>48</v>
      </c>
      <c r="AD61" s="16">
        <f t="shared" si="70"/>
        <v>1</v>
      </c>
      <c r="AE61" s="17">
        <f t="shared" si="71"/>
        <v>0.2</v>
      </c>
      <c r="AF61" s="2" t="str">
        <f t="shared" si="72"/>
        <v>Adeguato</v>
      </c>
      <c r="AG61" s="15">
        <f t="shared" si="73"/>
        <v>0.60000000000000009</v>
      </c>
      <c r="AH61" s="8" t="str">
        <f t="shared" si="74"/>
        <v>Probabile</v>
      </c>
      <c r="AI61" s="25">
        <f t="shared" si="75"/>
        <v>1.2000000000000002</v>
      </c>
      <c r="AJ61" s="8" t="str">
        <f t="shared" si="76"/>
        <v>Basso</v>
      </c>
      <c r="AK61" s="5" t="s">
        <v>430</v>
      </c>
    </row>
    <row r="62" spans="1:37" ht="216" x14ac:dyDescent="0.3">
      <c r="A62" s="14" t="s">
        <v>129</v>
      </c>
      <c r="B62" s="14" t="s">
        <v>54</v>
      </c>
      <c r="C62" s="43" t="s">
        <v>130</v>
      </c>
      <c r="D62" s="3" t="s">
        <v>172</v>
      </c>
      <c r="E62" s="4" t="s">
        <v>107</v>
      </c>
      <c r="F62" s="43" t="s">
        <v>76</v>
      </c>
      <c r="G62" s="18" t="s">
        <v>234</v>
      </c>
      <c r="H62" s="39" t="s">
        <v>146</v>
      </c>
      <c r="I62" s="40" t="s">
        <v>52</v>
      </c>
      <c r="J62" s="7" t="s">
        <v>97</v>
      </c>
      <c r="K62" s="19" t="s">
        <v>46</v>
      </c>
      <c r="L62" s="22">
        <v>2</v>
      </c>
      <c r="M62" s="20" t="str">
        <f t="shared" si="66"/>
        <v>Medio</v>
      </c>
      <c r="N62" s="11" t="s">
        <v>50</v>
      </c>
      <c r="O62" s="22">
        <v>1</v>
      </c>
      <c r="P62" s="13" t="str">
        <f t="shared" si="67"/>
        <v>Poco probabile</v>
      </c>
      <c r="Q62" s="14" t="s">
        <v>147</v>
      </c>
      <c r="R62" s="15">
        <f t="shared" si="68"/>
        <v>2</v>
      </c>
      <c r="S62" s="8" t="str">
        <f t="shared" si="69"/>
        <v>Basso</v>
      </c>
      <c r="T62" s="24" t="s">
        <v>48</v>
      </c>
      <c r="U62" s="24" t="s">
        <v>48</v>
      </c>
      <c r="V62" s="24" t="s">
        <v>48</v>
      </c>
      <c r="W62" s="24" t="s">
        <v>48</v>
      </c>
      <c r="X62" s="24" t="s">
        <v>48</v>
      </c>
      <c r="Y62" s="24" t="s">
        <v>48</v>
      </c>
      <c r="Z62" s="24" t="s">
        <v>48</v>
      </c>
      <c r="AA62" s="24" t="s">
        <v>48</v>
      </c>
      <c r="AB62" s="24" t="s">
        <v>49</v>
      </c>
      <c r="AC62" s="24" t="s">
        <v>48</v>
      </c>
      <c r="AD62" s="16">
        <f t="shared" si="70"/>
        <v>0.9</v>
      </c>
      <c r="AE62" s="17">
        <f t="shared" si="71"/>
        <v>0.4</v>
      </c>
      <c r="AF62" s="2" t="str">
        <f t="shared" si="72"/>
        <v>Efficace</v>
      </c>
      <c r="AG62" s="15">
        <f t="shared" si="73"/>
        <v>0.4</v>
      </c>
      <c r="AH62" s="8" t="str">
        <f t="shared" si="74"/>
        <v>Poco probabile</v>
      </c>
      <c r="AI62" s="25">
        <f t="shared" si="75"/>
        <v>0.8</v>
      </c>
      <c r="AJ62" s="8" t="str">
        <f t="shared" si="76"/>
        <v>Basso</v>
      </c>
      <c r="AK62" s="5" t="s">
        <v>431</v>
      </c>
    </row>
    <row r="63" spans="1:37" ht="336.45" customHeight="1" x14ac:dyDescent="0.3">
      <c r="A63" s="14" t="s">
        <v>129</v>
      </c>
      <c r="B63" s="14" t="s">
        <v>54</v>
      </c>
      <c r="C63" s="43" t="s">
        <v>130</v>
      </c>
      <c r="D63" s="3" t="s">
        <v>172</v>
      </c>
      <c r="E63" s="4" t="s">
        <v>107</v>
      </c>
      <c r="F63" s="43" t="s">
        <v>76</v>
      </c>
      <c r="G63" s="18" t="s">
        <v>235</v>
      </c>
      <c r="H63" s="39" t="s">
        <v>148</v>
      </c>
      <c r="I63" s="40" t="s">
        <v>52</v>
      </c>
      <c r="J63" s="7" t="s">
        <v>97</v>
      </c>
      <c r="K63" s="19" t="s">
        <v>46</v>
      </c>
      <c r="L63" s="22">
        <v>2</v>
      </c>
      <c r="M63" s="20" t="str">
        <f t="shared" si="66"/>
        <v>Medio</v>
      </c>
      <c r="N63" s="11" t="s">
        <v>50</v>
      </c>
      <c r="O63" s="22">
        <v>1</v>
      </c>
      <c r="P63" s="13" t="str">
        <f t="shared" si="67"/>
        <v>Poco probabile</v>
      </c>
      <c r="Q63" s="14" t="s">
        <v>149</v>
      </c>
      <c r="R63" s="15">
        <f t="shared" si="68"/>
        <v>2</v>
      </c>
      <c r="S63" s="8" t="str">
        <f t="shared" si="69"/>
        <v>Basso</v>
      </c>
      <c r="T63" s="24" t="s">
        <v>48</v>
      </c>
      <c r="U63" s="24" t="s">
        <v>48</v>
      </c>
      <c r="V63" s="24" t="s">
        <v>48</v>
      </c>
      <c r="W63" s="24" t="s">
        <v>48</v>
      </c>
      <c r="X63" s="24" t="s">
        <v>48</v>
      </c>
      <c r="Y63" s="24" t="s">
        <v>48</v>
      </c>
      <c r="Z63" s="24" t="s">
        <v>48</v>
      </c>
      <c r="AA63" s="24" t="s">
        <v>48</v>
      </c>
      <c r="AB63" s="24" t="s">
        <v>49</v>
      </c>
      <c r="AC63" s="24" t="s">
        <v>48</v>
      </c>
      <c r="AD63" s="16">
        <f t="shared" si="70"/>
        <v>0.9</v>
      </c>
      <c r="AE63" s="17">
        <f t="shared" si="71"/>
        <v>0.4</v>
      </c>
      <c r="AF63" s="2" t="str">
        <f t="shared" si="72"/>
        <v>Efficace</v>
      </c>
      <c r="AG63" s="15">
        <f t="shared" si="73"/>
        <v>0.4</v>
      </c>
      <c r="AH63" s="8" t="str">
        <f t="shared" si="74"/>
        <v>Poco probabile</v>
      </c>
      <c r="AI63" s="25">
        <f t="shared" si="75"/>
        <v>0.8</v>
      </c>
      <c r="AJ63" s="8" t="str">
        <f t="shared" si="76"/>
        <v>Basso</v>
      </c>
      <c r="AK63" s="5" t="s">
        <v>432</v>
      </c>
    </row>
    <row r="64" spans="1:37" customFormat="1" ht="314.39999999999998" customHeight="1" x14ac:dyDescent="0.3">
      <c r="A64" s="14" t="s">
        <v>150</v>
      </c>
      <c r="B64" s="14" t="s">
        <v>51</v>
      </c>
      <c r="C64" s="43" t="s">
        <v>151</v>
      </c>
      <c r="D64" s="45" t="s">
        <v>164</v>
      </c>
      <c r="E64" s="4" t="s">
        <v>78</v>
      </c>
      <c r="F64" s="4" t="s">
        <v>78</v>
      </c>
      <c r="G64" s="44" t="s">
        <v>152</v>
      </c>
      <c r="H64" s="34" t="s">
        <v>153</v>
      </c>
      <c r="I64" s="40" t="s">
        <v>74</v>
      </c>
      <c r="J64" s="7" t="s">
        <v>97</v>
      </c>
      <c r="K64" s="8" t="s">
        <v>46</v>
      </c>
      <c r="L64" s="9">
        <v>1</v>
      </c>
      <c r="M64" s="20" t="str">
        <f t="shared" si="66"/>
        <v>Basso</v>
      </c>
      <c r="N64" s="11" t="s">
        <v>47</v>
      </c>
      <c r="O64" s="9">
        <v>1</v>
      </c>
      <c r="P64" s="13" t="str">
        <f t="shared" si="67"/>
        <v>Poco probabile</v>
      </c>
      <c r="Q64" s="4" t="s">
        <v>380</v>
      </c>
      <c r="R64" s="15">
        <f t="shared" si="68"/>
        <v>1</v>
      </c>
      <c r="S64" s="8" t="str">
        <f t="shared" si="69"/>
        <v>Basso</v>
      </c>
      <c r="T64" s="2" t="s">
        <v>48</v>
      </c>
      <c r="U64" s="2" t="s">
        <v>48</v>
      </c>
      <c r="V64" s="2" t="s">
        <v>48</v>
      </c>
      <c r="W64" s="2" t="s">
        <v>48</v>
      </c>
      <c r="X64" s="2" t="s">
        <v>48</v>
      </c>
      <c r="Y64" s="2" t="s">
        <v>48</v>
      </c>
      <c r="Z64" s="2" t="s">
        <v>48</v>
      </c>
      <c r="AA64" s="2" t="s">
        <v>48</v>
      </c>
      <c r="AB64" s="2" t="s">
        <v>48</v>
      </c>
      <c r="AC64" s="2" t="s">
        <v>48</v>
      </c>
      <c r="AD64" s="16">
        <f t="shared" si="70"/>
        <v>1</v>
      </c>
      <c r="AE64" s="17">
        <f t="shared" si="71"/>
        <v>0.2</v>
      </c>
      <c r="AF64" s="2" t="str">
        <f t="shared" si="72"/>
        <v>Adeguato</v>
      </c>
      <c r="AG64" s="15">
        <f t="shared" si="73"/>
        <v>0.2</v>
      </c>
      <c r="AH64" s="8" t="str">
        <f t="shared" si="74"/>
        <v>Poco probabile</v>
      </c>
      <c r="AI64" s="15">
        <f t="shared" si="75"/>
        <v>0.2</v>
      </c>
      <c r="AJ64" s="8" t="str">
        <f t="shared" si="76"/>
        <v>Basso</v>
      </c>
      <c r="AK64" s="5" t="s">
        <v>433</v>
      </c>
    </row>
    <row r="65" spans="1:37" customFormat="1" ht="326.39999999999998" customHeight="1" x14ac:dyDescent="0.3">
      <c r="A65" s="14" t="s">
        <v>154</v>
      </c>
      <c r="B65" s="14" t="s">
        <v>51</v>
      </c>
      <c r="C65" s="43" t="s">
        <v>155</v>
      </c>
      <c r="D65" s="3" t="s">
        <v>319</v>
      </c>
      <c r="E65" s="8" t="s">
        <v>107</v>
      </c>
      <c r="F65" s="8" t="s">
        <v>76</v>
      </c>
      <c r="G65" s="18" t="s">
        <v>320</v>
      </c>
      <c r="H65" s="39" t="s">
        <v>157</v>
      </c>
      <c r="I65" s="40" t="s">
        <v>52</v>
      </c>
      <c r="J65" s="7" t="s">
        <v>97</v>
      </c>
      <c r="K65" s="41" t="s">
        <v>46</v>
      </c>
      <c r="L65" s="9">
        <v>3</v>
      </c>
      <c r="M65" s="10" t="str">
        <f t="shared" si="66"/>
        <v>Grave</v>
      </c>
      <c r="N65" s="11" t="s">
        <v>72</v>
      </c>
      <c r="O65" s="12">
        <v>2</v>
      </c>
      <c r="P65" s="13" t="str">
        <f t="shared" si="67"/>
        <v>Probabile</v>
      </c>
      <c r="Q65" s="14" t="s">
        <v>175</v>
      </c>
      <c r="R65" s="15">
        <f t="shared" si="68"/>
        <v>6</v>
      </c>
      <c r="S65" s="8" t="str">
        <f t="shared" si="69"/>
        <v>Alto</v>
      </c>
      <c r="T65" s="2" t="s">
        <v>49</v>
      </c>
      <c r="U65" s="2" t="s">
        <v>48</v>
      </c>
      <c r="V65" s="2" t="s">
        <v>48</v>
      </c>
      <c r="W65" s="2" t="s">
        <v>48</v>
      </c>
      <c r="X65" s="2" t="s">
        <v>48</v>
      </c>
      <c r="Y65" s="2" t="s">
        <v>48</v>
      </c>
      <c r="Z65" s="2" t="s">
        <v>48</v>
      </c>
      <c r="AA65" s="2" t="s">
        <v>48</v>
      </c>
      <c r="AB65" s="2" t="s">
        <v>49</v>
      </c>
      <c r="AC65" s="2" t="s">
        <v>48</v>
      </c>
      <c r="AD65" s="16">
        <f t="shared" si="70"/>
        <v>0.8</v>
      </c>
      <c r="AE65" s="17">
        <f t="shared" si="71"/>
        <v>0.4</v>
      </c>
      <c r="AF65" s="2" t="str">
        <f t="shared" si="72"/>
        <v>Efficace</v>
      </c>
      <c r="AG65" s="15">
        <f t="shared" si="73"/>
        <v>0.8</v>
      </c>
      <c r="AH65" s="8" t="str">
        <f t="shared" si="74"/>
        <v>Probabile</v>
      </c>
      <c r="AI65" s="15">
        <f t="shared" si="75"/>
        <v>2.4000000000000004</v>
      </c>
      <c r="AJ65" s="8" t="str">
        <f t="shared" si="76"/>
        <v>Basso</v>
      </c>
      <c r="AK65" s="5" t="s">
        <v>434</v>
      </c>
    </row>
    <row r="66" spans="1:37" customFormat="1" ht="349.5" customHeight="1" x14ac:dyDescent="0.3">
      <c r="A66" s="14" t="s">
        <v>154</v>
      </c>
      <c r="B66" s="14" t="s">
        <v>51</v>
      </c>
      <c r="C66" s="43" t="s">
        <v>155</v>
      </c>
      <c r="D66" s="3" t="s">
        <v>319</v>
      </c>
      <c r="E66" s="8" t="s">
        <v>107</v>
      </c>
      <c r="F66" s="8" t="s">
        <v>76</v>
      </c>
      <c r="G66" s="18" t="s">
        <v>156</v>
      </c>
      <c r="H66" s="39" t="s">
        <v>158</v>
      </c>
      <c r="I66" s="40" t="s">
        <v>52</v>
      </c>
      <c r="J66" s="7" t="s">
        <v>97</v>
      </c>
      <c r="K66" s="41" t="s">
        <v>46</v>
      </c>
      <c r="L66" s="9">
        <v>3</v>
      </c>
      <c r="M66" s="10" t="str">
        <f t="shared" si="66"/>
        <v>Grave</v>
      </c>
      <c r="N66" s="11" t="s">
        <v>72</v>
      </c>
      <c r="O66" s="12">
        <v>2</v>
      </c>
      <c r="P66" s="13" t="str">
        <f t="shared" si="67"/>
        <v>Probabile</v>
      </c>
      <c r="Q66" s="14" t="s">
        <v>175</v>
      </c>
      <c r="R66" s="15">
        <f t="shared" si="68"/>
        <v>6</v>
      </c>
      <c r="S66" s="8" t="str">
        <f t="shared" si="69"/>
        <v>Alto</v>
      </c>
      <c r="T66" s="2" t="s">
        <v>49</v>
      </c>
      <c r="U66" s="2" t="s">
        <v>48</v>
      </c>
      <c r="V66" s="2" t="s">
        <v>48</v>
      </c>
      <c r="W66" s="2" t="s">
        <v>48</v>
      </c>
      <c r="X66" s="2" t="s">
        <v>48</v>
      </c>
      <c r="Y66" s="2" t="s">
        <v>48</v>
      </c>
      <c r="Z66" s="2" t="s">
        <v>48</v>
      </c>
      <c r="AA66" s="2" t="s">
        <v>48</v>
      </c>
      <c r="AB66" s="2" t="s">
        <v>49</v>
      </c>
      <c r="AC66" s="2" t="s">
        <v>48</v>
      </c>
      <c r="AD66" s="16">
        <f t="shared" si="70"/>
        <v>0.8</v>
      </c>
      <c r="AE66" s="17">
        <f t="shared" si="71"/>
        <v>0.4</v>
      </c>
      <c r="AF66" s="2" t="str">
        <f t="shared" si="72"/>
        <v>Efficace</v>
      </c>
      <c r="AG66" s="15">
        <f t="shared" si="73"/>
        <v>0.8</v>
      </c>
      <c r="AH66" s="8" t="str">
        <f t="shared" si="74"/>
        <v>Probabile</v>
      </c>
      <c r="AI66" s="15">
        <f t="shared" si="75"/>
        <v>2.4000000000000004</v>
      </c>
      <c r="AJ66" s="8" t="str">
        <f t="shared" si="76"/>
        <v>Basso</v>
      </c>
      <c r="AK66" s="5" t="s">
        <v>434</v>
      </c>
    </row>
    <row r="67" spans="1:37" customFormat="1" ht="230.4" x14ac:dyDescent="0.3">
      <c r="A67" s="14" t="s">
        <v>325</v>
      </c>
      <c r="B67" s="14" t="s">
        <v>51</v>
      </c>
      <c r="C67" s="43" t="s">
        <v>325</v>
      </c>
      <c r="D67" s="7" t="s">
        <v>341</v>
      </c>
      <c r="E67" s="4" t="s">
        <v>325</v>
      </c>
      <c r="F67" s="8" t="s">
        <v>322</v>
      </c>
      <c r="G67" s="18" t="s">
        <v>342</v>
      </c>
      <c r="H67" s="34" t="s">
        <v>343</v>
      </c>
      <c r="I67" s="40" t="s">
        <v>52</v>
      </c>
      <c r="J67" s="7" t="s">
        <v>97</v>
      </c>
      <c r="K67" s="41" t="s">
        <v>46</v>
      </c>
      <c r="L67" s="9">
        <v>2</v>
      </c>
      <c r="M67" s="10" t="str">
        <f t="shared" si="66"/>
        <v>Medio</v>
      </c>
      <c r="N67" s="11" t="s">
        <v>50</v>
      </c>
      <c r="O67" s="12">
        <v>1</v>
      </c>
      <c r="P67" s="13" t="str">
        <f t="shared" si="67"/>
        <v>Poco probabile</v>
      </c>
      <c r="Q67" s="14" t="s">
        <v>344</v>
      </c>
      <c r="R67" s="15">
        <f t="shared" si="68"/>
        <v>2</v>
      </c>
      <c r="S67" s="8" t="str">
        <f t="shared" si="69"/>
        <v>Basso</v>
      </c>
      <c r="T67" s="2" t="s">
        <v>49</v>
      </c>
      <c r="U67" s="2" t="s">
        <v>48</v>
      </c>
      <c r="V67" s="2" t="s">
        <v>48</v>
      </c>
      <c r="W67" s="2" t="s">
        <v>48</v>
      </c>
      <c r="X67" s="2" t="s">
        <v>48</v>
      </c>
      <c r="Y67" s="2" t="s">
        <v>48</v>
      </c>
      <c r="Z67" s="2" t="s">
        <v>48</v>
      </c>
      <c r="AA67" s="2" t="s">
        <v>48</v>
      </c>
      <c r="AB67" s="2" t="s">
        <v>49</v>
      </c>
      <c r="AC67" s="2" t="s">
        <v>48</v>
      </c>
      <c r="AD67" s="16">
        <f t="shared" si="70"/>
        <v>0.8</v>
      </c>
      <c r="AE67" s="17">
        <f t="shared" si="71"/>
        <v>0.4</v>
      </c>
      <c r="AF67" s="2" t="str">
        <f t="shared" si="72"/>
        <v>Efficace</v>
      </c>
      <c r="AG67" s="15">
        <f t="shared" si="73"/>
        <v>0.4</v>
      </c>
      <c r="AH67" s="8" t="str">
        <f t="shared" si="74"/>
        <v>Poco probabile</v>
      </c>
      <c r="AI67" s="15">
        <f t="shared" si="75"/>
        <v>0.8</v>
      </c>
      <c r="AJ67" s="8" t="str">
        <f t="shared" si="76"/>
        <v>Basso</v>
      </c>
      <c r="AK67" s="5" t="s">
        <v>435</v>
      </c>
    </row>
    <row r="68" spans="1:37" customFormat="1" ht="230.4" x14ac:dyDescent="0.3">
      <c r="A68" s="14" t="s">
        <v>325</v>
      </c>
      <c r="B68" s="14" t="s">
        <v>51</v>
      </c>
      <c r="C68" s="43" t="s">
        <v>325</v>
      </c>
      <c r="D68" s="7" t="s">
        <v>341</v>
      </c>
      <c r="E68" s="4" t="s">
        <v>325</v>
      </c>
      <c r="F68" s="8" t="s">
        <v>322</v>
      </c>
      <c r="G68" s="18" t="s">
        <v>345</v>
      </c>
      <c r="H68" s="34" t="s">
        <v>346</v>
      </c>
      <c r="I68" s="40" t="s">
        <v>52</v>
      </c>
      <c r="J68" s="7" t="s">
        <v>97</v>
      </c>
      <c r="K68" s="41" t="s">
        <v>46</v>
      </c>
      <c r="L68" s="9">
        <v>2</v>
      </c>
      <c r="M68" s="10" t="str">
        <f t="shared" si="66"/>
        <v>Medio</v>
      </c>
      <c r="N68" s="11" t="s">
        <v>50</v>
      </c>
      <c r="O68" s="12">
        <v>2</v>
      </c>
      <c r="P68" s="13" t="str">
        <f t="shared" si="67"/>
        <v>Probabile</v>
      </c>
      <c r="Q68" s="14" t="s">
        <v>347</v>
      </c>
      <c r="R68" s="15">
        <f t="shared" si="68"/>
        <v>4</v>
      </c>
      <c r="S68" s="8" t="str">
        <f t="shared" si="69"/>
        <v>Medio</v>
      </c>
      <c r="T68" s="2" t="s">
        <v>49</v>
      </c>
      <c r="U68" s="2" t="s">
        <v>48</v>
      </c>
      <c r="V68" s="2" t="s">
        <v>48</v>
      </c>
      <c r="W68" s="2" t="s">
        <v>48</v>
      </c>
      <c r="X68" s="2" t="s">
        <v>48</v>
      </c>
      <c r="Y68" s="2" t="s">
        <v>48</v>
      </c>
      <c r="Z68" s="2" t="s">
        <v>49</v>
      </c>
      <c r="AA68" s="2" t="s">
        <v>48</v>
      </c>
      <c r="AB68" s="2" t="s">
        <v>49</v>
      </c>
      <c r="AC68" s="2" t="s">
        <v>48</v>
      </c>
      <c r="AD68" s="16">
        <f t="shared" si="70"/>
        <v>0.7</v>
      </c>
      <c r="AE68" s="17">
        <f t="shared" si="71"/>
        <v>0.4</v>
      </c>
      <c r="AF68" s="2" t="str">
        <f t="shared" si="72"/>
        <v>Efficace</v>
      </c>
      <c r="AG68" s="15">
        <f t="shared" si="73"/>
        <v>0.8</v>
      </c>
      <c r="AH68" s="8" t="str">
        <f t="shared" si="74"/>
        <v>Probabile</v>
      </c>
      <c r="AI68" s="15">
        <f t="shared" si="75"/>
        <v>1.6</v>
      </c>
      <c r="AJ68" s="8" t="str">
        <f t="shared" si="76"/>
        <v>Basso</v>
      </c>
      <c r="AK68" s="5" t="s">
        <v>436</v>
      </c>
    </row>
    <row r="69" spans="1:37" customFormat="1" ht="201.6" x14ac:dyDescent="0.3">
      <c r="A69" s="14" t="s">
        <v>325</v>
      </c>
      <c r="B69" s="14" t="s">
        <v>51</v>
      </c>
      <c r="C69" s="43" t="s">
        <v>325</v>
      </c>
      <c r="D69" s="7" t="s">
        <v>348</v>
      </c>
      <c r="E69" s="4" t="s">
        <v>325</v>
      </c>
      <c r="F69" s="8" t="s">
        <v>322</v>
      </c>
      <c r="G69" s="18" t="s">
        <v>349</v>
      </c>
      <c r="H69" s="34" t="s">
        <v>350</v>
      </c>
      <c r="I69" s="40" t="s">
        <v>74</v>
      </c>
      <c r="J69" s="7" t="s">
        <v>351</v>
      </c>
      <c r="K69" s="34"/>
      <c r="L69" s="9">
        <v>2</v>
      </c>
      <c r="M69" s="10" t="str">
        <f t="shared" si="66"/>
        <v>Medio</v>
      </c>
      <c r="N69" s="11" t="s">
        <v>50</v>
      </c>
      <c r="O69" s="12">
        <v>1</v>
      </c>
      <c r="P69" s="13" t="str">
        <f t="shared" si="67"/>
        <v>Poco probabile</v>
      </c>
      <c r="Q69" s="14" t="s">
        <v>352</v>
      </c>
      <c r="R69" s="15">
        <f t="shared" si="68"/>
        <v>2</v>
      </c>
      <c r="S69" s="8" t="str">
        <f t="shared" si="69"/>
        <v>Basso</v>
      </c>
      <c r="T69" s="2" t="s">
        <v>48</v>
      </c>
      <c r="U69" s="2" t="s">
        <v>48</v>
      </c>
      <c r="V69" s="2" t="s">
        <v>48</v>
      </c>
      <c r="W69" s="2" t="s">
        <v>48</v>
      </c>
      <c r="X69" s="2" t="s">
        <v>48</v>
      </c>
      <c r="Y69" s="2" t="s">
        <v>48</v>
      </c>
      <c r="Z69" s="2" t="s">
        <v>49</v>
      </c>
      <c r="AA69" s="2" t="s">
        <v>48</v>
      </c>
      <c r="AB69" s="2" t="s">
        <v>48</v>
      </c>
      <c r="AC69" s="2" t="s">
        <v>48</v>
      </c>
      <c r="AD69" s="16">
        <f t="shared" si="70"/>
        <v>0.9</v>
      </c>
      <c r="AE69" s="17">
        <f t="shared" si="71"/>
        <v>0.4</v>
      </c>
      <c r="AF69" s="2" t="str">
        <f t="shared" si="72"/>
        <v>Efficace</v>
      </c>
      <c r="AG69" s="15">
        <f t="shared" si="73"/>
        <v>0.4</v>
      </c>
      <c r="AH69" s="8" t="str">
        <f t="shared" si="74"/>
        <v>Poco probabile</v>
      </c>
      <c r="AI69" s="15">
        <f t="shared" si="75"/>
        <v>0.8</v>
      </c>
      <c r="AJ69" s="8" t="str">
        <f t="shared" si="76"/>
        <v>Basso</v>
      </c>
      <c r="AK69" s="5" t="s">
        <v>437</v>
      </c>
    </row>
    <row r="70" spans="1:37" customFormat="1" ht="314.39999999999998" customHeight="1" x14ac:dyDescent="0.3">
      <c r="A70" s="34" t="s">
        <v>70</v>
      </c>
      <c r="B70" s="14" t="s">
        <v>54</v>
      </c>
      <c r="C70" s="2" t="s">
        <v>71</v>
      </c>
      <c r="D70" s="45" t="s">
        <v>176</v>
      </c>
      <c r="E70" s="8" t="s">
        <v>78</v>
      </c>
      <c r="F70" s="4" t="s">
        <v>78</v>
      </c>
      <c r="G70" s="18" t="s">
        <v>159</v>
      </c>
      <c r="H70" s="34" t="s">
        <v>160</v>
      </c>
      <c r="I70" s="40" t="s">
        <v>163</v>
      </c>
      <c r="J70" s="7" t="s">
        <v>321</v>
      </c>
      <c r="K70" s="41" t="s">
        <v>46</v>
      </c>
      <c r="L70" s="9">
        <v>3</v>
      </c>
      <c r="M70" s="10" t="str">
        <f t="shared" si="66"/>
        <v>Grave</v>
      </c>
      <c r="N70" s="11" t="s">
        <v>72</v>
      </c>
      <c r="O70" s="12">
        <v>1</v>
      </c>
      <c r="P70" s="13" t="str">
        <f t="shared" si="67"/>
        <v>Poco probabile</v>
      </c>
      <c r="Q70" s="4" t="s">
        <v>381</v>
      </c>
      <c r="R70" s="15">
        <f t="shared" si="68"/>
        <v>3</v>
      </c>
      <c r="S70" s="8" t="str">
        <f t="shared" si="69"/>
        <v>Medio</v>
      </c>
      <c r="T70" s="2" t="s">
        <v>49</v>
      </c>
      <c r="U70" s="2" t="s">
        <v>48</v>
      </c>
      <c r="V70" s="2" t="s">
        <v>48</v>
      </c>
      <c r="W70" s="2" t="s">
        <v>48</v>
      </c>
      <c r="X70" s="2" t="s">
        <v>48</v>
      </c>
      <c r="Y70" s="2" t="s">
        <v>48</v>
      </c>
      <c r="Z70" s="2" t="s">
        <v>48</v>
      </c>
      <c r="AA70" s="2" t="s">
        <v>48</v>
      </c>
      <c r="AB70" s="2" t="s">
        <v>48</v>
      </c>
      <c r="AC70" s="2" t="s">
        <v>48</v>
      </c>
      <c r="AD70" s="16">
        <f t="shared" si="70"/>
        <v>0.9</v>
      </c>
      <c r="AE70" s="17">
        <f t="shared" si="71"/>
        <v>0.4</v>
      </c>
      <c r="AF70" s="2" t="str">
        <f t="shared" si="72"/>
        <v>Efficace</v>
      </c>
      <c r="AG70" s="15">
        <f t="shared" si="73"/>
        <v>0.4</v>
      </c>
      <c r="AH70" s="8" t="str">
        <f t="shared" si="74"/>
        <v>Poco probabile</v>
      </c>
      <c r="AI70" s="15">
        <f t="shared" si="75"/>
        <v>1.2000000000000002</v>
      </c>
      <c r="AJ70" s="8" t="str">
        <f t="shared" si="76"/>
        <v>Basso</v>
      </c>
      <c r="AK70" s="5" t="s">
        <v>438</v>
      </c>
    </row>
    <row r="71" spans="1:37" customFormat="1" ht="326.39999999999998" customHeight="1" x14ac:dyDescent="0.3">
      <c r="A71" s="43" t="s">
        <v>71</v>
      </c>
      <c r="B71" s="14" t="s">
        <v>54</v>
      </c>
      <c r="C71" s="2" t="s">
        <v>71</v>
      </c>
      <c r="D71" s="45" t="s">
        <v>75</v>
      </c>
      <c r="E71" s="8" t="s">
        <v>78</v>
      </c>
      <c r="F71" s="4" t="s">
        <v>78</v>
      </c>
      <c r="G71" s="18" t="s">
        <v>161</v>
      </c>
      <c r="H71" s="34" t="s">
        <v>162</v>
      </c>
      <c r="I71" s="40" t="s">
        <v>163</v>
      </c>
      <c r="J71" s="7" t="s">
        <v>321</v>
      </c>
      <c r="K71" s="41" t="s">
        <v>46</v>
      </c>
      <c r="L71" s="9">
        <v>3</v>
      </c>
      <c r="M71" s="20" t="str">
        <f t="shared" si="66"/>
        <v>Grave</v>
      </c>
      <c r="N71" s="11" t="s">
        <v>72</v>
      </c>
      <c r="O71" s="9">
        <v>1</v>
      </c>
      <c r="P71" s="13" t="str">
        <f t="shared" si="67"/>
        <v>Poco probabile</v>
      </c>
      <c r="Q71" s="4" t="s">
        <v>177</v>
      </c>
      <c r="R71" s="15">
        <f t="shared" si="68"/>
        <v>3</v>
      </c>
      <c r="S71" s="8" t="str">
        <f t="shared" si="69"/>
        <v>Medio</v>
      </c>
      <c r="T71" s="2" t="s">
        <v>49</v>
      </c>
      <c r="U71" s="2" t="s">
        <v>48</v>
      </c>
      <c r="V71" s="2" t="s">
        <v>48</v>
      </c>
      <c r="W71" s="2" t="s">
        <v>48</v>
      </c>
      <c r="X71" s="2" t="s">
        <v>48</v>
      </c>
      <c r="Y71" s="2" t="s">
        <v>48</v>
      </c>
      <c r="Z71" s="2" t="s">
        <v>48</v>
      </c>
      <c r="AA71" s="2" t="s">
        <v>48</v>
      </c>
      <c r="AB71" s="2" t="s">
        <v>48</v>
      </c>
      <c r="AC71" s="2" t="s">
        <v>48</v>
      </c>
      <c r="AD71" s="16">
        <f t="shared" si="70"/>
        <v>0.9</v>
      </c>
      <c r="AE71" s="17">
        <f t="shared" si="71"/>
        <v>0.4</v>
      </c>
      <c r="AF71" s="2" t="str">
        <f t="shared" si="72"/>
        <v>Efficace</v>
      </c>
      <c r="AG71" s="15">
        <f t="shared" si="73"/>
        <v>0.4</v>
      </c>
      <c r="AH71" s="8" t="str">
        <f t="shared" si="74"/>
        <v>Poco probabile</v>
      </c>
      <c r="AI71" s="15">
        <f t="shared" si="75"/>
        <v>1.2000000000000002</v>
      </c>
      <c r="AJ71" s="8" t="str">
        <f t="shared" si="76"/>
        <v>Basso</v>
      </c>
      <c r="AK71" s="5" t="s">
        <v>439</v>
      </c>
    </row>
  </sheetData>
  <mergeCells count="35">
    <mergeCell ref="AG5:AH6"/>
    <mergeCell ref="AI5:AJ6"/>
    <mergeCell ref="AK5:AK7"/>
    <mergeCell ref="T5:AC5"/>
    <mergeCell ref="AD5:AD7"/>
    <mergeCell ref="T6:T7"/>
    <mergeCell ref="U6:U7"/>
    <mergeCell ref="V6:V7"/>
    <mergeCell ref="W6:W7"/>
    <mergeCell ref="X6:X7"/>
    <mergeCell ref="Y6:Y7"/>
    <mergeCell ref="Z6:Z7"/>
    <mergeCell ref="AA6:AA7"/>
    <mergeCell ref="AB6:AB7"/>
    <mergeCell ref="L5:M6"/>
    <mergeCell ref="N5:N7"/>
    <mergeCell ref="O5:P6"/>
    <mergeCell ref="Q5:Q7"/>
    <mergeCell ref="R5:S6"/>
    <mergeCell ref="A4:J4"/>
    <mergeCell ref="K4:S4"/>
    <mergeCell ref="T4:AK4"/>
    <mergeCell ref="A5:A7"/>
    <mergeCell ref="B5:B7"/>
    <mergeCell ref="C5:C7"/>
    <mergeCell ref="D5:D7"/>
    <mergeCell ref="E5:E7"/>
    <mergeCell ref="F5:F7"/>
    <mergeCell ref="G5:G7"/>
    <mergeCell ref="AE5:AF6"/>
    <mergeCell ref="AC6:AC7"/>
    <mergeCell ref="H5:H7"/>
    <mergeCell ref="I5:I7"/>
    <mergeCell ref="J5:J7"/>
    <mergeCell ref="K5:K7"/>
  </mergeCells>
  <conditionalFormatting sqref="S8:S71 AJ8:AJ71">
    <cfRule type="containsText" dxfId="6" priority="47" operator="containsText" text="Alto">
      <formula>NOT(ISERROR(SEARCH("Alto",S8)))</formula>
    </cfRule>
    <cfRule type="containsText" dxfId="5" priority="48" operator="containsText" text="Medio">
      <formula>NOT(ISERROR(SEARCH("Medio",S8)))</formula>
    </cfRule>
    <cfRule type="containsText" dxfId="4" priority="49" operator="containsText" text="Basso">
      <formula>NOT(ISERROR(SEARCH("Basso",S8)))</formula>
    </cfRule>
  </conditionalFormatting>
  <conditionalFormatting sqref="AF8:AF71">
    <cfRule type="containsText" dxfId="3" priority="43" operator="containsText" text="Inadeguato">
      <formula>NOT(ISERROR(SEARCH("Inadeguato",AF8)))</formula>
    </cfRule>
    <cfRule type="containsText" dxfId="2" priority="44" operator="containsText" text="Carente">
      <formula>NOT(ISERROR(SEARCH("Carente",AF8)))</formula>
    </cfRule>
    <cfRule type="containsText" dxfId="1" priority="45" operator="containsText" text="Efficace">
      <formula>NOT(ISERROR(SEARCH("Efficace",AF8)))</formula>
    </cfRule>
    <cfRule type="containsText" dxfId="0" priority="46" operator="containsText" text="Adeguato">
      <formula>NOT(ISERROR(SEARCH("Adeguato",AF8)))</formula>
    </cfRule>
  </conditionalFormatting>
  <dataValidations count="3">
    <dataValidation type="list" allowBlank="1" showInputMessage="1" showErrorMessage="1" sqref="O8:O71 L8:L71" xr:uid="{8949673F-8AEE-49E4-8182-C357994E511E}">
      <formula1>"1,2,3"</formula1>
    </dataValidation>
    <dataValidation type="list" allowBlank="1" showInputMessage="1" showErrorMessage="1" sqref="T8:AC71" xr:uid="{DE3C1117-AA61-46A9-B8D6-968D0EAE20B9}">
      <formula1>"SI, NO"</formula1>
    </dataValidation>
    <dataValidation type="list" allowBlank="1" showInputMessage="1" showErrorMessage="1" sqref="B8:B71" xr:uid="{9266379B-8297-4557-B909-15B8FEB04C22}">
      <formula1>"Generale, Specifica"</formula1>
    </dataValidation>
  </dataValidations>
  <pageMargins left="0.7" right="0.7" top="0.75" bottom="0.75" header="0.3" footer="0.3"/>
  <pageSetup paperSize="9" orientation="portrait" r:id="rId1"/>
  <ignoredErrors>
    <ignoredError sqref="AI10:AI11 R11:S11 AD11:AH11 AJ11 AI40:AI42 AI44 AI59:AI6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348B7-37D6-41F8-AE97-C56AFD86C2B9}">
  <dimension ref="A4:C17"/>
  <sheetViews>
    <sheetView zoomScale="90" zoomScaleNormal="90" workbookViewId="0">
      <selection activeCell="C8" sqref="C8"/>
    </sheetView>
  </sheetViews>
  <sheetFormatPr defaultColWidth="8.6640625" defaultRowHeight="14.4" x14ac:dyDescent="0.3"/>
  <cols>
    <col min="1" max="1" width="20.6640625" style="26" customWidth="1"/>
    <col min="2" max="2" width="25.109375" style="47" customWidth="1"/>
    <col min="3" max="3" width="161.88671875" style="26" customWidth="1"/>
    <col min="4" max="16384" width="8.6640625" style="26"/>
  </cols>
  <sheetData>
    <row r="4" spans="1:3" ht="113.55" customHeight="1" x14ac:dyDescent="0.3">
      <c r="A4" s="101" t="s">
        <v>0</v>
      </c>
      <c r="B4" s="102"/>
      <c r="C4" s="103"/>
    </row>
    <row r="5" spans="1:3" x14ac:dyDescent="0.3">
      <c r="A5" s="91" t="s">
        <v>3</v>
      </c>
      <c r="B5" s="91" t="s">
        <v>5</v>
      </c>
      <c r="C5" s="97" t="s">
        <v>452</v>
      </c>
    </row>
    <row r="6" spans="1:3" x14ac:dyDescent="0.3">
      <c r="A6" s="91"/>
      <c r="B6" s="91"/>
      <c r="C6" s="91"/>
    </row>
    <row r="7" spans="1:3" x14ac:dyDescent="0.3">
      <c r="A7" s="92"/>
      <c r="B7" s="92"/>
      <c r="C7" s="92"/>
    </row>
    <row r="8" spans="1:3" customFormat="1" ht="115.2" x14ac:dyDescent="0.3">
      <c r="A8" s="2" t="s">
        <v>61</v>
      </c>
      <c r="B8" s="2" t="s">
        <v>62</v>
      </c>
      <c r="C8" s="3" t="s">
        <v>453</v>
      </c>
    </row>
    <row r="9" spans="1:3" customFormat="1" ht="43.2" x14ac:dyDescent="0.3">
      <c r="A9" s="2" t="s">
        <v>66</v>
      </c>
      <c r="B9" s="2" t="s">
        <v>67</v>
      </c>
      <c r="C9" s="3" t="s">
        <v>454</v>
      </c>
    </row>
    <row r="10" spans="1:3" customFormat="1" ht="43.2" x14ac:dyDescent="0.3">
      <c r="A10" s="2" t="s">
        <v>105</v>
      </c>
      <c r="B10" s="2" t="s">
        <v>105</v>
      </c>
      <c r="C10" s="3" t="s">
        <v>455</v>
      </c>
    </row>
    <row r="11" spans="1:3" customFormat="1" ht="43.2" x14ac:dyDescent="0.3">
      <c r="A11" s="2" t="s">
        <v>272</v>
      </c>
      <c r="B11" s="2" t="s">
        <v>272</v>
      </c>
      <c r="C11" s="3" t="s">
        <v>456</v>
      </c>
    </row>
    <row r="12" spans="1:3" customFormat="1" ht="72" x14ac:dyDescent="0.3">
      <c r="A12" s="14" t="s">
        <v>60</v>
      </c>
      <c r="B12" s="43" t="s">
        <v>106</v>
      </c>
      <c r="C12" s="7" t="s">
        <v>457</v>
      </c>
    </row>
    <row r="13" spans="1:3" customFormat="1" ht="72" x14ac:dyDescent="0.3">
      <c r="A13" s="14" t="s">
        <v>129</v>
      </c>
      <c r="B13" s="43" t="s">
        <v>130</v>
      </c>
      <c r="C13" s="3" t="s">
        <v>458</v>
      </c>
    </row>
    <row r="14" spans="1:3" customFormat="1" ht="28.8" x14ac:dyDescent="0.3">
      <c r="A14" s="14" t="s">
        <v>150</v>
      </c>
      <c r="B14" s="43" t="s">
        <v>151</v>
      </c>
      <c r="C14" s="45" t="s">
        <v>459</v>
      </c>
    </row>
    <row r="15" spans="1:3" customFormat="1" ht="28.8" x14ac:dyDescent="0.3">
      <c r="A15" s="14" t="s">
        <v>154</v>
      </c>
      <c r="B15" s="43" t="s">
        <v>155</v>
      </c>
      <c r="C15" s="3" t="s">
        <v>460</v>
      </c>
    </row>
    <row r="16" spans="1:3" customFormat="1" ht="43.2" x14ac:dyDescent="0.3">
      <c r="A16" s="14" t="s">
        <v>325</v>
      </c>
      <c r="B16" s="43" t="s">
        <v>325</v>
      </c>
      <c r="C16" s="7" t="s">
        <v>461</v>
      </c>
    </row>
    <row r="17" spans="1:3" customFormat="1" ht="43.2" x14ac:dyDescent="0.3">
      <c r="A17" s="34" t="s">
        <v>70</v>
      </c>
      <c r="B17" s="2" t="s">
        <v>71</v>
      </c>
      <c r="C17" s="45" t="s">
        <v>462</v>
      </c>
    </row>
  </sheetData>
  <mergeCells count="4">
    <mergeCell ref="A4:C4"/>
    <mergeCell ref="A5:A7"/>
    <mergeCell ref="B5:B7"/>
    <mergeCell ref="C5: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A0062-4B46-4FE6-8458-A86D8C4A8917}">
  <dimension ref="C3:R143"/>
  <sheetViews>
    <sheetView workbookViewId="0">
      <selection activeCell="N15" sqref="N15"/>
    </sheetView>
  </sheetViews>
  <sheetFormatPr defaultColWidth="8.6640625" defaultRowHeight="14.4" x14ac:dyDescent="0.3"/>
  <cols>
    <col min="1" max="3" width="8.6640625" style="50"/>
    <col min="4" max="4" width="11.21875" style="50" customWidth="1"/>
    <col min="5" max="5" width="8.6640625" style="50"/>
    <col min="6" max="6" width="11.88671875" style="50" customWidth="1"/>
    <col min="7" max="7" width="11.77734375" style="50" customWidth="1"/>
    <col min="8" max="13" width="8.6640625" style="50"/>
    <col min="14" max="14" width="17.109375" style="50" customWidth="1"/>
    <col min="15" max="16384" width="8.6640625" style="50"/>
  </cols>
  <sheetData>
    <row r="3" spans="3:9" x14ac:dyDescent="0.3">
      <c r="C3" s="104" t="s">
        <v>178</v>
      </c>
      <c r="D3" s="104"/>
    </row>
    <row r="7" spans="3:9" ht="70.2" customHeight="1" x14ac:dyDescent="0.3">
      <c r="D7" s="51" t="s">
        <v>179</v>
      </c>
      <c r="E7" s="52"/>
      <c r="F7" s="105" t="s">
        <v>444</v>
      </c>
      <c r="G7" s="105"/>
      <c r="H7" s="105"/>
      <c r="I7" s="105"/>
    </row>
    <row r="8" spans="3:9" x14ac:dyDescent="0.3">
      <c r="D8" s="53"/>
    </row>
    <row r="9" spans="3:9" x14ac:dyDescent="0.3">
      <c r="D9" s="53"/>
    </row>
    <row r="10" spans="3:9" x14ac:dyDescent="0.3">
      <c r="D10" s="53"/>
    </row>
    <row r="11" spans="3:9" ht="78.45" customHeight="1" x14ac:dyDescent="0.3">
      <c r="D11" s="51" t="s">
        <v>180</v>
      </c>
      <c r="E11" s="52"/>
      <c r="F11" s="105" t="s">
        <v>445</v>
      </c>
      <c r="G11" s="105"/>
      <c r="H11" s="105"/>
      <c r="I11" s="105"/>
    </row>
    <row r="14" spans="3:9" ht="13.2" customHeight="1" x14ac:dyDescent="0.3"/>
    <row r="15" spans="3:9" ht="79.95" customHeight="1" x14ac:dyDescent="0.3">
      <c r="D15" s="51" t="s">
        <v>181</v>
      </c>
      <c r="E15" s="52"/>
      <c r="F15" s="105" t="s">
        <v>446</v>
      </c>
      <c r="G15" s="105"/>
      <c r="H15" s="105"/>
      <c r="I15" s="105"/>
    </row>
    <row r="18" spans="3:14" x14ac:dyDescent="0.3">
      <c r="C18" s="104" t="s">
        <v>182</v>
      </c>
      <c r="D18" s="104"/>
      <c r="E18" s="104"/>
    </row>
    <row r="20" spans="3:14" ht="123.6" customHeight="1" x14ac:dyDescent="0.3">
      <c r="F20" s="105" t="s">
        <v>447</v>
      </c>
      <c r="G20" s="105"/>
      <c r="H20" s="105"/>
      <c r="I20" s="105"/>
      <c r="J20" s="105"/>
      <c r="K20" s="105"/>
      <c r="L20" s="105"/>
      <c r="M20" s="105"/>
      <c r="N20" s="105"/>
    </row>
    <row r="22" spans="3:14" x14ac:dyDescent="0.3">
      <c r="D22" s="54" t="s">
        <v>183</v>
      </c>
      <c r="E22" s="54"/>
      <c r="F22" s="55"/>
    </row>
    <row r="23" spans="3:14" x14ac:dyDescent="0.3">
      <c r="D23" s="54"/>
      <c r="E23" s="54"/>
      <c r="F23" s="55"/>
    </row>
    <row r="24" spans="3:14" x14ac:dyDescent="0.3">
      <c r="D24" s="54"/>
      <c r="E24" s="54"/>
      <c r="F24" s="55"/>
    </row>
    <row r="25" spans="3:14" x14ac:dyDescent="0.3">
      <c r="D25" s="54" t="s">
        <v>184</v>
      </c>
      <c r="E25" s="54"/>
      <c r="F25" s="55"/>
    </row>
    <row r="26" spans="3:14" x14ac:dyDescent="0.3">
      <c r="D26" s="54"/>
      <c r="E26" s="54"/>
      <c r="F26" s="55"/>
    </row>
    <row r="27" spans="3:14" x14ac:dyDescent="0.3">
      <c r="D27" s="54"/>
      <c r="E27" s="54"/>
      <c r="F27" s="55"/>
    </row>
    <row r="28" spans="3:14" x14ac:dyDescent="0.3">
      <c r="D28" s="54" t="s">
        <v>185</v>
      </c>
      <c r="E28" s="54"/>
      <c r="F28" s="55"/>
    </row>
    <row r="29" spans="3:14" x14ac:dyDescent="0.3">
      <c r="D29" s="54"/>
      <c r="E29" s="54"/>
      <c r="F29" s="55"/>
    </row>
    <row r="35" spans="3:13" x14ac:dyDescent="0.3">
      <c r="C35" s="104" t="s">
        <v>17</v>
      </c>
      <c r="D35" s="104"/>
      <c r="E35" s="104"/>
    </row>
    <row r="37" spans="3:13" x14ac:dyDescent="0.3">
      <c r="C37" s="111" t="s">
        <v>186</v>
      </c>
      <c r="D37" s="111"/>
      <c r="E37" s="111"/>
      <c r="F37" s="112" t="s">
        <v>187</v>
      </c>
      <c r="G37" s="112"/>
      <c r="H37" s="57" t="s">
        <v>188</v>
      </c>
      <c r="I37" s="112" t="s">
        <v>189</v>
      </c>
      <c r="J37" s="112"/>
      <c r="K37" s="112"/>
    </row>
    <row r="41" spans="3:13" x14ac:dyDescent="0.3">
      <c r="D41" s="55"/>
      <c r="E41" s="58" t="s">
        <v>187</v>
      </c>
      <c r="F41" s="55"/>
      <c r="K41" s="113" t="s">
        <v>190</v>
      </c>
      <c r="L41" s="113"/>
      <c r="M41" s="113"/>
    </row>
    <row r="42" spans="3:13" ht="13.2" customHeight="1" x14ac:dyDescent="0.3">
      <c r="D42" s="55"/>
      <c r="E42" s="55">
        <v>1</v>
      </c>
      <c r="F42" s="55"/>
      <c r="G42" s="59">
        <v>1</v>
      </c>
      <c r="H42" s="59">
        <v>2</v>
      </c>
      <c r="I42" s="60">
        <v>3</v>
      </c>
      <c r="K42" s="114" t="s">
        <v>448</v>
      </c>
      <c r="L42" s="115"/>
      <c r="M42" s="116"/>
    </row>
    <row r="43" spans="3:13" x14ac:dyDescent="0.3">
      <c r="D43" s="55"/>
      <c r="E43" s="55">
        <v>2</v>
      </c>
      <c r="F43" s="55"/>
      <c r="G43" s="59">
        <v>2</v>
      </c>
      <c r="H43" s="60">
        <v>4</v>
      </c>
      <c r="I43" s="61">
        <v>6</v>
      </c>
      <c r="K43" s="106" t="s">
        <v>449</v>
      </c>
      <c r="L43" s="107"/>
      <c r="M43" s="108"/>
    </row>
    <row r="44" spans="3:13" x14ac:dyDescent="0.3">
      <c r="D44" s="55"/>
      <c r="E44" s="55">
        <v>3</v>
      </c>
      <c r="F44" s="55"/>
      <c r="G44" s="60">
        <v>3</v>
      </c>
      <c r="H44" s="61">
        <v>6</v>
      </c>
      <c r="I44" s="61">
        <v>9</v>
      </c>
      <c r="K44" s="106" t="s">
        <v>450</v>
      </c>
      <c r="L44" s="107"/>
      <c r="M44" s="108"/>
    </row>
    <row r="45" spans="3:13" x14ac:dyDescent="0.3">
      <c r="D45" s="55"/>
      <c r="E45" s="55"/>
      <c r="F45" s="55"/>
      <c r="G45" s="56"/>
      <c r="H45" s="56"/>
      <c r="I45" s="56"/>
    </row>
    <row r="46" spans="3:13" x14ac:dyDescent="0.3">
      <c r="D46" s="55"/>
      <c r="E46" s="58" t="s">
        <v>191</v>
      </c>
      <c r="F46" s="55"/>
      <c r="G46" s="62">
        <v>1</v>
      </c>
      <c r="H46" s="62">
        <v>2</v>
      </c>
      <c r="I46" s="62">
        <v>3</v>
      </c>
    </row>
    <row r="49" spans="3:15" x14ac:dyDescent="0.3">
      <c r="C49" s="109" t="s">
        <v>19</v>
      </c>
      <c r="D49" s="109"/>
      <c r="E49" s="109"/>
      <c r="F49" s="109"/>
      <c r="G49" s="109"/>
      <c r="H49" s="109"/>
      <c r="I49" s="109"/>
      <c r="J49" s="109"/>
    </row>
    <row r="50" spans="3:15" ht="81" customHeight="1" x14ac:dyDescent="0.3">
      <c r="C50" s="105" t="s">
        <v>192</v>
      </c>
      <c r="D50" s="105"/>
      <c r="E50" s="105"/>
      <c r="F50" s="105"/>
      <c r="G50" s="105"/>
      <c r="H50" s="105"/>
      <c r="I50" s="105"/>
      <c r="J50" s="105"/>
      <c r="K50" s="105"/>
      <c r="L50" s="105"/>
      <c r="M50" s="105"/>
    </row>
    <row r="51" spans="3:15" ht="14.7" customHeight="1" x14ac:dyDescent="0.3">
      <c r="D51" s="110" t="s">
        <v>193</v>
      </c>
      <c r="E51" s="110"/>
      <c r="F51" s="110" t="s">
        <v>194</v>
      </c>
      <c r="G51" s="110"/>
      <c r="H51" s="63" t="s">
        <v>195</v>
      </c>
      <c r="I51" s="63"/>
      <c r="J51" s="63"/>
    </row>
    <row r="52" spans="3:15" ht="15" customHeight="1" x14ac:dyDescent="0.3">
      <c r="D52" s="122" t="s">
        <v>196</v>
      </c>
      <c r="E52" s="123"/>
      <c r="F52" s="124">
        <v>0.2</v>
      </c>
      <c r="G52" s="125"/>
      <c r="H52" s="124" t="s">
        <v>197</v>
      </c>
      <c r="I52" s="126"/>
      <c r="J52" s="125"/>
      <c r="N52" s="64"/>
    </row>
    <row r="53" spans="3:15" ht="15" customHeight="1" x14ac:dyDescent="0.3">
      <c r="D53" s="117" t="s">
        <v>198</v>
      </c>
      <c r="E53" s="118"/>
      <c r="F53" s="119">
        <v>0.4</v>
      </c>
      <c r="G53" s="120"/>
      <c r="H53" s="119" t="s">
        <v>199</v>
      </c>
      <c r="I53" s="121"/>
      <c r="J53" s="120"/>
    </row>
    <row r="54" spans="3:15" ht="15" customHeight="1" x14ac:dyDescent="0.3">
      <c r="D54" s="117" t="s">
        <v>200</v>
      </c>
      <c r="E54" s="118"/>
      <c r="F54" s="119">
        <v>0.8</v>
      </c>
      <c r="G54" s="120"/>
      <c r="H54" s="119" t="s">
        <v>201</v>
      </c>
      <c r="I54" s="121"/>
      <c r="J54" s="120"/>
    </row>
    <row r="55" spans="3:15" ht="15" customHeight="1" x14ac:dyDescent="0.3">
      <c r="D55" s="117" t="s">
        <v>202</v>
      </c>
      <c r="E55" s="118"/>
      <c r="F55" s="119">
        <v>1</v>
      </c>
      <c r="G55" s="120"/>
      <c r="H55" s="119" t="s">
        <v>203</v>
      </c>
      <c r="I55" s="121"/>
      <c r="J55" s="120"/>
    </row>
    <row r="56" spans="3:15" x14ac:dyDescent="0.3">
      <c r="E56" s="65"/>
      <c r="H56" s="66"/>
      <c r="I56" s="66"/>
      <c r="J56" s="66"/>
    </row>
    <row r="57" spans="3:15" x14ac:dyDescent="0.3">
      <c r="E57" s="65"/>
    </row>
    <row r="58" spans="3:15" x14ac:dyDescent="0.3">
      <c r="E58" s="65"/>
    </row>
    <row r="59" spans="3:15" x14ac:dyDescent="0.3">
      <c r="C59" s="109" t="s">
        <v>21</v>
      </c>
      <c r="D59" s="109"/>
      <c r="E59" s="109"/>
    </row>
    <row r="61" spans="3:15" ht="50.7" customHeight="1" x14ac:dyDescent="0.3">
      <c r="C61" s="105" t="s">
        <v>451</v>
      </c>
      <c r="D61" s="105"/>
      <c r="E61" s="105"/>
      <c r="F61" s="105"/>
      <c r="G61" s="105"/>
      <c r="H61" s="105"/>
      <c r="I61" s="105"/>
      <c r="J61" s="105"/>
      <c r="K61" s="105"/>
      <c r="L61" s="105"/>
    </row>
    <row r="62" spans="3:15" x14ac:dyDescent="0.3">
      <c r="E62" s="58" t="s">
        <v>204</v>
      </c>
      <c r="F62" s="55"/>
      <c r="G62" s="55"/>
      <c r="H62" s="55"/>
      <c r="I62" s="56" t="s">
        <v>188</v>
      </c>
      <c r="J62" s="58" t="s">
        <v>20</v>
      </c>
      <c r="K62" s="55"/>
      <c r="L62" s="55"/>
      <c r="M62" s="55"/>
      <c r="N62" s="55"/>
      <c r="O62" s="53"/>
    </row>
    <row r="63" spans="3:15" x14ac:dyDescent="0.3">
      <c r="E63" s="55"/>
      <c r="F63" s="55"/>
      <c r="G63" s="55"/>
      <c r="H63" s="55"/>
      <c r="I63" s="55"/>
      <c r="J63" s="55"/>
      <c r="K63" s="55"/>
      <c r="L63" s="55"/>
      <c r="M63" s="55"/>
      <c r="N63" s="55"/>
    </row>
    <row r="64" spans="3:15" x14ac:dyDescent="0.3">
      <c r="C64" s="67" t="s">
        <v>20</v>
      </c>
    </row>
    <row r="65" spans="3:18" x14ac:dyDescent="0.3">
      <c r="L65" s="68"/>
      <c r="M65" s="68"/>
      <c r="N65" s="68"/>
      <c r="O65" s="68"/>
      <c r="P65" s="68"/>
      <c r="Q65" s="68"/>
      <c r="R65" s="69"/>
    </row>
    <row r="66" spans="3:18" ht="24" customHeight="1" x14ac:dyDescent="0.3">
      <c r="D66" s="50">
        <v>0.2</v>
      </c>
      <c r="F66" s="59">
        <v>0.2</v>
      </c>
      <c r="G66" s="59">
        <v>0</v>
      </c>
      <c r="H66" s="60">
        <v>0.6</v>
      </c>
      <c r="L66" s="70"/>
      <c r="M66" s="70"/>
      <c r="N66" s="70"/>
      <c r="O66" s="70"/>
      <c r="P66" s="70"/>
      <c r="Q66" s="70"/>
      <c r="R66" s="71"/>
    </row>
    <row r="67" spans="3:18" ht="19.95" customHeight="1" x14ac:dyDescent="0.3">
      <c r="D67" s="50">
        <v>0.4</v>
      </c>
      <c r="F67" s="59">
        <v>0.4</v>
      </c>
      <c r="G67" s="60">
        <v>0.8</v>
      </c>
      <c r="H67" s="72">
        <v>1.2</v>
      </c>
      <c r="L67" s="73"/>
      <c r="M67" s="73"/>
      <c r="N67" s="73"/>
      <c r="O67" s="74"/>
      <c r="P67" s="74"/>
      <c r="Q67" s="74"/>
      <c r="R67" s="75"/>
    </row>
    <row r="68" spans="3:18" ht="14.7" customHeight="1" x14ac:dyDescent="0.3">
      <c r="D68" s="50">
        <v>0.8</v>
      </c>
      <c r="F68" s="60">
        <v>0.8</v>
      </c>
      <c r="G68" s="72">
        <v>1.6</v>
      </c>
      <c r="H68" s="72">
        <v>2.4</v>
      </c>
      <c r="L68" s="74"/>
      <c r="M68" s="74"/>
      <c r="N68" s="74"/>
      <c r="O68" s="74"/>
      <c r="P68" s="74"/>
      <c r="Q68" s="74"/>
      <c r="R68" s="76"/>
    </row>
    <row r="69" spans="3:18" ht="14.7" customHeight="1" x14ac:dyDescent="0.3">
      <c r="D69" s="50">
        <v>1</v>
      </c>
      <c r="F69" s="60">
        <v>1</v>
      </c>
      <c r="G69" s="72">
        <v>2</v>
      </c>
      <c r="H69" s="72">
        <v>3</v>
      </c>
      <c r="L69" s="74"/>
      <c r="M69" s="74"/>
      <c r="N69" s="74"/>
      <c r="O69" s="74"/>
      <c r="P69" s="74"/>
      <c r="Q69" s="74"/>
      <c r="R69" s="76"/>
    </row>
    <row r="70" spans="3:18" x14ac:dyDescent="0.3">
      <c r="F70" s="55"/>
      <c r="G70" s="55"/>
      <c r="H70" s="55"/>
    </row>
    <row r="71" spans="3:18" x14ac:dyDescent="0.3">
      <c r="D71" s="77" t="s">
        <v>189</v>
      </c>
      <c r="E71" s="77"/>
      <c r="F71" s="62">
        <v>1</v>
      </c>
      <c r="G71" s="62">
        <v>2</v>
      </c>
      <c r="H71" s="62">
        <v>3</v>
      </c>
    </row>
    <row r="74" spans="3:18" x14ac:dyDescent="0.3">
      <c r="C74" s="133" t="s">
        <v>205</v>
      </c>
      <c r="D74" s="134"/>
      <c r="E74" s="134"/>
      <c r="F74" s="134"/>
      <c r="G74" s="134"/>
      <c r="H74" s="135"/>
    </row>
    <row r="75" spans="3:18" ht="14.4" customHeight="1" x14ac:dyDescent="0.3">
      <c r="C75" s="136" t="s">
        <v>40</v>
      </c>
      <c r="D75" s="136"/>
      <c r="E75" s="136"/>
      <c r="F75" s="137" t="s">
        <v>41</v>
      </c>
      <c r="G75" s="138"/>
      <c r="H75" s="139"/>
    </row>
    <row r="76" spans="3:18" x14ac:dyDescent="0.3">
      <c r="C76" s="140" t="s">
        <v>206</v>
      </c>
      <c r="D76" s="141"/>
      <c r="E76" s="142"/>
      <c r="F76" s="119" t="s">
        <v>207</v>
      </c>
      <c r="G76" s="121"/>
      <c r="H76" s="120"/>
    </row>
    <row r="77" spans="3:18" x14ac:dyDescent="0.3">
      <c r="C77" s="127" t="s">
        <v>208</v>
      </c>
      <c r="D77" s="128"/>
      <c r="E77" s="129"/>
      <c r="F77" s="119" t="s">
        <v>209</v>
      </c>
      <c r="G77" s="121"/>
      <c r="H77" s="120"/>
    </row>
    <row r="78" spans="3:18" x14ac:dyDescent="0.3">
      <c r="C78" s="130" t="s">
        <v>210</v>
      </c>
      <c r="D78" s="131"/>
      <c r="E78" s="132"/>
      <c r="F78" s="119" t="s">
        <v>211</v>
      </c>
      <c r="G78" s="121"/>
      <c r="H78" s="120"/>
    </row>
    <row r="82" spans="3:11" x14ac:dyDescent="0.3">
      <c r="C82" s="104" t="s">
        <v>22</v>
      </c>
      <c r="D82" s="104"/>
      <c r="E82" s="104"/>
    </row>
    <row r="85" spans="3:11" x14ac:dyDescent="0.3">
      <c r="C85" s="111" t="s">
        <v>186</v>
      </c>
      <c r="D85" s="111"/>
      <c r="E85" s="111"/>
      <c r="F85" s="112" t="s">
        <v>187</v>
      </c>
      <c r="G85" s="112"/>
      <c r="H85" s="57" t="s">
        <v>188</v>
      </c>
      <c r="I85" s="112" t="s">
        <v>21</v>
      </c>
      <c r="J85" s="112"/>
      <c r="K85" s="112"/>
    </row>
    <row r="88" spans="3:11" x14ac:dyDescent="0.3">
      <c r="D88" s="113" t="s">
        <v>212</v>
      </c>
      <c r="E88" s="113"/>
      <c r="F88" s="113"/>
      <c r="G88" s="113"/>
      <c r="H88" s="113"/>
      <c r="I88" s="113"/>
      <c r="J88" s="113"/>
      <c r="K88" s="113"/>
    </row>
    <row r="89" spans="3:11" x14ac:dyDescent="0.3">
      <c r="D89" s="78" t="s">
        <v>187</v>
      </c>
      <c r="E89" s="148" t="s">
        <v>21</v>
      </c>
      <c r="F89" s="149"/>
      <c r="G89" s="78" t="s">
        <v>213</v>
      </c>
      <c r="H89" s="148" t="s">
        <v>214</v>
      </c>
      <c r="I89" s="150"/>
      <c r="J89" s="150"/>
      <c r="K89" s="149"/>
    </row>
    <row r="90" spans="3:11" x14ac:dyDescent="0.3">
      <c r="D90" s="79">
        <v>1</v>
      </c>
      <c r="E90" s="151">
        <v>0</v>
      </c>
      <c r="F90" s="152"/>
      <c r="G90" s="79">
        <v>0</v>
      </c>
      <c r="H90" s="145" t="s">
        <v>215</v>
      </c>
      <c r="I90" s="146"/>
      <c r="J90" s="146"/>
      <c r="K90" s="147"/>
    </row>
    <row r="91" spans="3:11" x14ac:dyDescent="0.3">
      <c r="D91" s="80">
        <v>2</v>
      </c>
      <c r="E91" s="143">
        <v>0</v>
      </c>
      <c r="F91" s="144"/>
      <c r="G91" s="80">
        <v>0</v>
      </c>
      <c r="H91" s="145" t="s">
        <v>215</v>
      </c>
      <c r="I91" s="146"/>
      <c r="J91" s="146"/>
      <c r="K91" s="147"/>
    </row>
    <row r="92" spans="3:11" x14ac:dyDescent="0.3">
      <c r="D92" s="80">
        <v>3</v>
      </c>
      <c r="E92" s="143">
        <v>0</v>
      </c>
      <c r="F92" s="144"/>
      <c r="G92" s="80">
        <v>0</v>
      </c>
      <c r="H92" s="145" t="s">
        <v>215</v>
      </c>
      <c r="I92" s="146"/>
      <c r="J92" s="146"/>
      <c r="K92" s="147"/>
    </row>
    <row r="93" spans="3:11" x14ac:dyDescent="0.3">
      <c r="D93" s="80">
        <v>1</v>
      </c>
      <c r="E93" s="143">
        <v>0.2</v>
      </c>
      <c r="F93" s="144"/>
      <c r="G93" s="80">
        <v>0.2</v>
      </c>
      <c r="H93" s="145" t="s">
        <v>215</v>
      </c>
      <c r="I93" s="146"/>
      <c r="J93" s="146"/>
      <c r="K93" s="147"/>
    </row>
    <row r="94" spans="3:11" x14ac:dyDescent="0.3">
      <c r="D94" s="80">
        <v>1</v>
      </c>
      <c r="E94" s="143">
        <v>0.4</v>
      </c>
      <c r="F94" s="144"/>
      <c r="G94" s="80">
        <v>0.4</v>
      </c>
      <c r="H94" s="145" t="s">
        <v>215</v>
      </c>
      <c r="I94" s="146"/>
      <c r="J94" s="146"/>
      <c r="K94" s="147"/>
    </row>
    <row r="95" spans="3:11" x14ac:dyDescent="0.3">
      <c r="D95" s="80">
        <v>2</v>
      </c>
      <c r="E95" s="143">
        <v>0.2</v>
      </c>
      <c r="F95" s="144"/>
      <c r="G95" s="80">
        <v>0.4</v>
      </c>
      <c r="H95" s="145" t="s">
        <v>215</v>
      </c>
      <c r="I95" s="146"/>
      <c r="J95" s="146"/>
      <c r="K95" s="147"/>
    </row>
    <row r="96" spans="3:11" x14ac:dyDescent="0.3">
      <c r="D96" s="80">
        <v>1</v>
      </c>
      <c r="E96" s="143">
        <v>0.6</v>
      </c>
      <c r="F96" s="144"/>
      <c r="G96" s="80">
        <v>0.6</v>
      </c>
      <c r="H96" s="145" t="s">
        <v>215</v>
      </c>
      <c r="I96" s="146"/>
      <c r="J96" s="146"/>
      <c r="K96" s="147"/>
    </row>
    <row r="97" spans="4:11" x14ac:dyDescent="0.3">
      <c r="D97" s="80">
        <v>3</v>
      </c>
      <c r="E97" s="143">
        <v>0.2</v>
      </c>
      <c r="F97" s="144"/>
      <c r="G97" s="80">
        <v>0.6</v>
      </c>
      <c r="H97" s="145" t="s">
        <v>215</v>
      </c>
      <c r="I97" s="146"/>
      <c r="J97" s="146"/>
      <c r="K97" s="147"/>
    </row>
    <row r="98" spans="4:11" x14ac:dyDescent="0.3">
      <c r="D98" s="80">
        <v>1</v>
      </c>
      <c r="E98" s="143">
        <v>0.8</v>
      </c>
      <c r="F98" s="144"/>
      <c r="G98" s="80">
        <v>0.8</v>
      </c>
      <c r="H98" s="145" t="s">
        <v>215</v>
      </c>
      <c r="I98" s="146"/>
      <c r="J98" s="146"/>
      <c r="K98" s="147"/>
    </row>
    <row r="99" spans="4:11" x14ac:dyDescent="0.3">
      <c r="D99" s="80">
        <v>2</v>
      </c>
      <c r="E99" s="143">
        <v>0.4</v>
      </c>
      <c r="F99" s="144"/>
      <c r="G99" s="80">
        <v>0.8</v>
      </c>
      <c r="H99" s="145" t="s">
        <v>215</v>
      </c>
      <c r="I99" s="146"/>
      <c r="J99" s="146"/>
      <c r="K99" s="147"/>
    </row>
    <row r="100" spans="4:11" x14ac:dyDescent="0.3">
      <c r="D100" s="80">
        <v>1</v>
      </c>
      <c r="E100" s="143">
        <v>1</v>
      </c>
      <c r="F100" s="144"/>
      <c r="G100" s="80">
        <v>1</v>
      </c>
      <c r="H100" s="145" t="s">
        <v>215</v>
      </c>
      <c r="I100" s="146"/>
      <c r="J100" s="146"/>
      <c r="K100" s="147"/>
    </row>
    <row r="101" spans="4:11" x14ac:dyDescent="0.3">
      <c r="D101" s="80">
        <v>1</v>
      </c>
      <c r="E101" s="143">
        <v>1.2</v>
      </c>
      <c r="F101" s="144"/>
      <c r="G101" s="80">
        <v>1.2</v>
      </c>
      <c r="H101" s="145" t="s">
        <v>215</v>
      </c>
      <c r="I101" s="146"/>
      <c r="J101" s="146"/>
      <c r="K101" s="147"/>
    </row>
    <row r="102" spans="4:11" x14ac:dyDescent="0.3">
      <c r="D102" s="80">
        <v>2</v>
      </c>
      <c r="E102" s="143">
        <v>0.6</v>
      </c>
      <c r="F102" s="144"/>
      <c r="G102" s="80">
        <v>1.2</v>
      </c>
      <c r="H102" s="145" t="s">
        <v>215</v>
      </c>
      <c r="I102" s="146"/>
      <c r="J102" s="146"/>
      <c r="K102" s="147"/>
    </row>
    <row r="103" spans="4:11" x14ac:dyDescent="0.3">
      <c r="D103" s="80">
        <v>3</v>
      </c>
      <c r="E103" s="143">
        <v>0.4</v>
      </c>
      <c r="F103" s="144"/>
      <c r="G103" s="80">
        <v>1.2</v>
      </c>
      <c r="H103" s="145" t="s">
        <v>215</v>
      </c>
      <c r="I103" s="146"/>
      <c r="J103" s="146"/>
      <c r="K103" s="147"/>
    </row>
    <row r="104" spans="4:11" x14ac:dyDescent="0.3">
      <c r="D104" s="80">
        <v>1</v>
      </c>
      <c r="E104" s="143">
        <v>1.6</v>
      </c>
      <c r="F104" s="144"/>
      <c r="G104" s="80">
        <v>1.6</v>
      </c>
      <c r="H104" s="145" t="s">
        <v>215</v>
      </c>
      <c r="I104" s="146"/>
      <c r="J104" s="146"/>
      <c r="K104" s="147"/>
    </row>
    <row r="105" spans="4:11" x14ac:dyDescent="0.3">
      <c r="D105" s="80">
        <v>2</v>
      </c>
      <c r="E105" s="143">
        <v>0.8</v>
      </c>
      <c r="F105" s="144"/>
      <c r="G105" s="80">
        <v>1.6</v>
      </c>
      <c r="H105" s="145" t="s">
        <v>215</v>
      </c>
      <c r="I105" s="146"/>
      <c r="J105" s="146"/>
      <c r="K105" s="147"/>
    </row>
    <row r="106" spans="4:11" x14ac:dyDescent="0.3">
      <c r="D106" s="80">
        <v>3</v>
      </c>
      <c r="E106" s="143">
        <v>0.6</v>
      </c>
      <c r="F106" s="144"/>
      <c r="G106" s="80">
        <v>1.8</v>
      </c>
      <c r="H106" s="145" t="s">
        <v>215</v>
      </c>
      <c r="I106" s="146"/>
      <c r="J106" s="146"/>
      <c r="K106" s="147"/>
    </row>
    <row r="107" spans="4:11" x14ac:dyDescent="0.3">
      <c r="D107" s="80">
        <v>1</v>
      </c>
      <c r="E107" s="143">
        <v>2</v>
      </c>
      <c r="F107" s="144"/>
      <c r="G107" s="80">
        <v>2</v>
      </c>
      <c r="H107" s="145" t="s">
        <v>215</v>
      </c>
      <c r="I107" s="146"/>
      <c r="J107" s="146"/>
      <c r="K107" s="147"/>
    </row>
    <row r="108" spans="4:11" x14ac:dyDescent="0.3">
      <c r="D108" s="80">
        <v>2</v>
      </c>
      <c r="E108" s="143">
        <v>1</v>
      </c>
      <c r="F108" s="144"/>
      <c r="G108" s="80">
        <v>2</v>
      </c>
      <c r="H108" s="145" t="s">
        <v>215</v>
      </c>
      <c r="I108" s="146"/>
      <c r="J108" s="146"/>
      <c r="K108" s="147"/>
    </row>
    <row r="109" spans="4:11" x14ac:dyDescent="0.3">
      <c r="D109" s="80">
        <v>1</v>
      </c>
      <c r="E109" s="143">
        <v>2.4</v>
      </c>
      <c r="F109" s="144"/>
      <c r="G109" s="80">
        <v>2.4</v>
      </c>
      <c r="H109" s="145" t="s">
        <v>215</v>
      </c>
      <c r="I109" s="146"/>
      <c r="J109" s="146"/>
      <c r="K109" s="147"/>
    </row>
    <row r="110" spans="4:11" x14ac:dyDescent="0.3">
      <c r="D110" s="80">
        <v>2</v>
      </c>
      <c r="E110" s="143">
        <v>1.2</v>
      </c>
      <c r="F110" s="144"/>
      <c r="G110" s="80">
        <v>2.4</v>
      </c>
      <c r="H110" s="145" t="s">
        <v>215</v>
      </c>
      <c r="I110" s="146"/>
      <c r="J110" s="146"/>
      <c r="K110" s="147"/>
    </row>
    <row r="111" spans="4:11" x14ac:dyDescent="0.3">
      <c r="D111" s="80">
        <v>3</v>
      </c>
      <c r="E111" s="143">
        <v>0.8</v>
      </c>
      <c r="F111" s="144"/>
      <c r="G111" s="80">
        <v>2.4</v>
      </c>
      <c r="H111" s="145" t="s">
        <v>215</v>
      </c>
      <c r="I111" s="146"/>
      <c r="J111" s="146"/>
      <c r="K111" s="147"/>
    </row>
    <row r="112" spans="4:11" x14ac:dyDescent="0.3">
      <c r="D112" s="80">
        <v>1</v>
      </c>
      <c r="E112" s="143">
        <v>3</v>
      </c>
      <c r="F112" s="144"/>
      <c r="G112" s="80">
        <v>3</v>
      </c>
      <c r="H112" s="145" t="s">
        <v>215</v>
      </c>
      <c r="I112" s="146"/>
      <c r="J112" s="146"/>
      <c r="K112" s="147"/>
    </row>
    <row r="113" spans="4:14" x14ac:dyDescent="0.3">
      <c r="D113" s="80">
        <v>3</v>
      </c>
      <c r="E113" s="143">
        <v>1</v>
      </c>
      <c r="F113" s="144"/>
      <c r="G113" s="80">
        <v>3</v>
      </c>
      <c r="H113" s="145" t="s">
        <v>215</v>
      </c>
      <c r="I113" s="146"/>
      <c r="J113" s="146"/>
      <c r="K113" s="147"/>
    </row>
    <row r="114" spans="4:14" x14ac:dyDescent="0.3">
      <c r="D114" s="80">
        <v>2</v>
      </c>
      <c r="E114" s="143">
        <v>1.6</v>
      </c>
      <c r="F114" s="144"/>
      <c r="G114" s="80">
        <v>3.2</v>
      </c>
      <c r="H114" s="153" t="s">
        <v>216</v>
      </c>
      <c r="I114" s="154"/>
      <c r="J114" s="154"/>
      <c r="K114" s="155"/>
    </row>
    <row r="115" spans="4:14" x14ac:dyDescent="0.3">
      <c r="D115" s="80">
        <v>3</v>
      </c>
      <c r="E115" s="143">
        <v>1.2</v>
      </c>
      <c r="F115" s="144"/>
      <c r="G115" s="80">
        <v>3.6</v>
      </c>
      <c r="H115" s="153" t="s">
        <v>216</v>
      </c>
      <c r="I115" s="154"/>
      <c r="J115" s="154"/>
      <c r="K115" s="155"/>
    </row>
    <row r="116" spans="4:14" x14ac:dyDescent="0.3">
      <c r="D116" s="80">
        <v>2</v>
      </c>
      <c r="E116" s="143">
        <v>2</v>
      </c>
      <c r="F116" s="144"/>
      <c r="G116" s="80">
        <v>4</v>
      </c>
      <c r="H116" s="153" t="s">
        <v>216</v>
      </c>
      <c r="I116" s="154"/>
      <c r="J116" s="154"/>
      <c r="K116" s="155"/>
    </row>
    <row r="117" spans="4:14" x14ac:dyDescent="0.3">
      <c r="D117" s="80">
        <v>2</v>
      </c>
      <c r="E117" s="143">
        <v>2.4</v>
      </c>
      <c r="F117" s="144"/>
      <c r="G117" s="80">
        <v>4.8</v>
      </c>
      <c r="H117" s="153" t="s">
        <v>216</v>
      </c>
      <c r="I117" s="154"/>
      <c r="J117" s="154"/>
      <c r="K117" s="155"/>
    </row>
    <row r="118" spans="4:14" x14ac:dyDescent="0.3">
      <c r="D118" s="80">
        <v>3</v>
      </c>
      <c r="E118" s="143">
        <v>1.6</v>
      </c>
      <c r="F118" s="144"/>
      <c r="G118" s="80">
        <v>4.8</v>
      </c>
      <c r="H118" s="153" t="s">
        <v>216</v>
      </c>
      <c r="I118" s="154"/>
      <c r="J118" s="154"/>
      <c r="K118" s="155"/>
    </row>
    <row r="119" spans="4:14" x14ac:dyDescent="0.3">
      <c r="D119" s="80">
        <v>2</v>
      </c>
      <c r="E119" s="143">
        <v>3</v>
      </c>
      <c r="F119" s="144"/>
      <c r="G119" s="80">
        <v>6</v>
      </c>
      <c r="H119" s="156" t="s">
        <v>217</v>
      </c>
      <c r="I119" s="157"/>
      <c r="J119" s="157"/>
      <c r="K119" s="158"/>
    </row>
    <row r="120" spans="4:14" x14ac:dyDescent="0.3">
      <c r="D120" s="80">
        <v>3</v>
      </c>
      <c r="E120" s="143">
        <v>2</v>
      </c>
      <c r="F120" s="144"/>
      <c r="G120" s="80">
        <v>6</v>
      </c>
      <c r="H120" s="156" t="s">
        <v>217</v>
      </c>
      <c r="I120" s="157"/>
      <c r="J120" s="157"/>
      <c r="K120" s="158"/>
    </row>
    <row r="121" spans="4:14" x14ac:dyDescent="0.3">
      <c r="D121" s="80">
        <v>3</v>
      </c>
      <c r="E121" s="143">
        <v>2.4</v>
      </c>
      <c r="F121" s="144"/>
      <c r="G121" s="80">
        <v>7.2</v>
      </c>
      <c r="H121" s="156" t="s">
        <v>217</v>
      </c>
      <c r="I121" s="157"/>
      <c r="J121" s="157"/>
      <c r="K121" s="158"/>
    </row>
    <row r="122" spans="4:14" x14ac:dyDescent="0.3">
      <c r="D122" s="80">
        <v>3</v>
      </c>
      <c r="E122" s="143">
        <v>3</v>
      </c>
      <c r="F122" s="144"/>
      <c r="G122" s="80">
        <v>9</v>
      </c>
      <c r="H122" s="156" t="s">
        <v>217</v>
      </c>
      <c r="I122" s="157"/>
      <c r="J122" s="157"/>
      <c r="K122" s="158"/>
    </row>
    <row r="123" spans="4:14" x14ac:dyDescent="0.3">
      <c r="E123" s="76"/>
      <c r="F123" s="76"/>
    </row>
    <row r="124" spans="4:14" x14ac:dyDescent="0.3">
      <c r="E124" s="76"/>
      <c r="F124" s="76"/>
    </row>
    <row r="125" spans="4:14" x14ac:dyDescent="0.3">
      <c r="E125" s="76"/>
      <c r="F125" s="76"/>
    </row>
    <row r="126" spans="4:14" x14ac:dyDescent="0.3">
      <c r="D126" s="159" t="s">
        <v>53</v>
      </c>
      <c r="E126" s="159"/>
      <c r="F126" s="159"/>
      <c r="G126" s="159"/>
      <c r="H126" s="159"/>
      <c r="I126" s="159"/>
      <c r="J126" s="159"/>
      <c r="K126" s="159"/>
      <c r="L126" s="159"/>
      <c r="M126" s="159"/>
      <c r="N126" s="159"/>
    </row>
    <row r="127" spans="4:14" x14ac:dyDescent="0.3">
      <c r="D127" s="160" t="s">
        <v>218</v>
      </c>
      <c r="E127" s="160"/>
      <c r="F127" s="160"/>
      <c r="G127" s="160"/>
      <c r="H127" s="160"/>
      <c r="I127" s="160"/>
      <c r="J127" s="160"/>
      <c r="K127" s="160"/>
      <c r="L127" s="160"/>
      <c r="M127" s="160"/>
      <c r="N127" s="160"/>
    </row>
    <row r="128" spans="4:14" x14ac:dyDescent="0.3">
      <c r="D128" s="160" t="s">
        <v>219</v>
      </c>
      <c r="E128" s="160"/>
      <c r="F128" s="160"/>
      <c r="G128" s="160"/>
      <c r="H128" s="160"/>
      <c r="I128" s="160"/>
      <c r="J128" s="160"/>
      <c r="K128" s="160"/>
      <c r="L128" s="160"/>
      <c r="M128" s="160"/>
      <c r="N128" s="160"/>
    </row>
    <row r="129" spans="4:14" x14ac:dyDescent="0.3">
      <c r="D129" s="160" t="s">
        <v>220</v>
      </c>
      <c r="E129" s="160"/>
      <c r="F129" s="160"/>
      <c r="G129" s="160"/>
      <c r="H129" s="160"/>
      <c r="I129" s="160"/>
      <c r="J129" s="160"/>
      <c r="K129" s="160"/>
      <c r="L129" s="160"/>
      <c r="M129" s="160"/>
      <c r="N129" s="160"/>
    </row>
    <row r="130" spans="4:14" x14ac:dyDescent="0.3">
      <c r="D130" s="160" t="s">
        <v>221</v>
      </c>
      <c r="E130" s="160"/>
      <c r="F130" s="160"/>
      <c r="G130" s="160"/>
      <c r="H130" s="160"/>
      <c r="I130" s="160"/>
      <c r="J130" s="160"/>
      <c r="K130" s="160"/>
      <c r="L130" s="160"/>
      <c r="M130" s="160"/>
      <c r="N130" s="160"/>
    </row>
    <row r="131" spans="4:14" x14ac:dyDescent="0.3">
      <c r="D131" s="160" t="s">
        <v>222</v>
      </c>
      <c r="E131" s="160"/>
      <c r="F131" s="160"/>
      <c r="G131" s="160"/>
      <c r="H131" s="160"/>
      <c r="I131" s="160"/>
      <c r="J131" s="160"/>
      <c r="K131" s="160"/>
      <c r="L131" s="160"/>
      <c r="M131" s="160"/>
      <c r="N131" s="160"/>
    </row>
    <row r="132" spans="4:14" x14ac:dyDescent="0.3">
      <c r="D132" s="160" t="s">
        <v>223</v>
      </c>
      <c r="E132" s="160"/>
      <c r="F132" s="160"/>
      <c r="G132" s="160"/>
      <c r="H132" s="160"/>
      <c r="I132" s="160"/>
      <c r="J132" s="160"/>
      <c r="K132" s="160"/>
      <c r="L132" s="160"/>
      <c r="M132" s="160"/>
      <c r="N132" s="160"/>
    </row>
    <row r="133" spans="4:14" x14ac:dyDescent="0.3">
      <c r="D133" s="160" t="s">
        <v>224</v>
      </c>
      <c r="E133" s="160"/>
      <c r="F133" s="160"/>
      <c r="G133" s="160"/>
      <c r="H133" s="160"/>
      <c r="I133" s="160"/>
      <c r="J133" s="160"/>
      <c r="K133" s="160"/>
      <c r="L133" s="160"/>
      <c r="M133" s="160"/>
      <c r="N133" s="160"/>
    </row>
    <row r="134" spans="4:14" x14ac:dyDescent="0.3">
      <c r="D134" s="160" t="s">
        <v>225</v>
      </c>
      <c r="E134" s="160"/>
      <c r="F134" s="160"/>
      <c r="G134" s="160"/>
      <c r="H134" s="160"/>
      <c r="I134" s="160"/>
      <c r="J134" s="160"/>
      <c r="K134" s="160"/>
      <c r="L134" s="160"/>
      <c r="M134" s="160"/>
      <c r="N134" s="160"/>
    </row>
    <row r="135" spans="4:14" s="65" customFormat="1" ht="15.6" customHeight="1" x14ac:dyDescent="0.3">
      <c r="D135" s="161" t="s">
        <v>226</v>
      </c>
      <c r="E135" s="161"/>
      <c r="F135" s="161"/>
      <c r="G135" s="161"/>
      <c r="H135" s="161"/>
      <c r="I135" s="161"/>
      <c r="J135" s="161"/>
      <c r="K135" s="161"/>
      <c r="L135" s="161"/>
      <c r="M135" s="161"/>
      <c r="N135" s="161"/>
    </row>
    <row r="136" spans="4:14" x14ac:dyDescent="0.3">
      <c r="D136" s="160" t="s">
        <v>227</v>
      </c>
      <c r="E136" s="160"/>
      <c r="F136" s="160"/>
      <c r="G136" s="160"/>
      <c r="H136" s="160"/>
      <c r="I136" s="160"/>
      <c r="J136" s="160"/>
      <c r="K136" s="160"/>
      <c r="L136" s="160"/>
      <c r="M136" s="160"/>
      <c r="N136" s="160"/>
    </row>
    <row r="137" spans="4:14" x14ac:dyDescent="0.3">
      <c r="E137" s="76"/>
      <c r="F137" s="76"/>
    </row>
    <row r="138" spans="4:14" x14ac:dyDescent="0.3">
      <c r="E138" s="76"/>
      <c r="F138" s="76"/>
    </row>
    <row r="139" spans="4:14" x14ac:dyDescent="0.3">
      <c r="E139" s="76"/>
    </row>
    <row r="140" spans="4:14" x14ac:dyDescent="0.3">
      <c r="D140" s="159" t="s">
        <v>13</v>
      </c>
      <c r="E140" s="159"/>
      <c r="F140" s="159"/>
      <c r="G140" s="159"/>
      <c r="H140" s="159"/>
      <c r="I140" s="159"/>
      <c r="J140" s="159"/>
      <c r="K140" s="159"/>
      <c r="L140" s="159"/>
      <c r="M140" s="159"/>
      <c r="N140" s="159"/>
    </row>
    <row r="141" spans="4:14" x14ac:dyDescent="0.3">
      <c r="D141" s="160" t="s">
        <v>228</v>
      </c>
      <c r="E141" s="160"/>
      <c r="F141" s="160"/>
      <c r="G141" s="160"/>
      <c r="H141" s="160"/>
      <c r="I141" s="160"/>
      <c r="J141" s="160"/>
      <c r="K141" s="160"/>
      <c r="L141" s="160"/>
      <c r="M141" s="160"/>
      <c r="N141" s="160"/>
    </row>
    <row r="142" spans="4:14" x14ac:dyDescent="0.3">
      <c r="D142" s="160" t="s">
        <v>229</v>
      </c>
      <c r="E142" s="160"/>
      <c r="F142" s="160"/>
      <c r="G142" s="160"/>
      <c r="H142" s="160"/>
      <c r="I142" s="160"/>
      <c r="J142" s="160"/>
      <c r="K142" s="160"/>
      <c r="L142" s="160"/>
      <c r="M142" s="160"/>
      <c r="N142" s="160"/>
    </row>
    <row r="143" spans="4:14" x14ac:dyDescent="0.3">
      <c r="D143" s="160" t="s">
        <v>230</v>
      </c>
      <c r="E143" s="160"/>
      <c r="F143" s="160"/>
      <c r="G143" s="160"/>
      <c r="H143" s="160"/>
      <c r="I143" s="160"/>
      <c r="J143" s="160"/>
      <c r="K143" s="160"/>
      <c r="L143" s="160"/>
      <c r="M143" s="160"/>
      <c r="N143" s="160"/>
    </row>
  </sheetData>
  <mergeCells count="129">
    <mergeCell ref="D143:N143"/>
    <mergeCell ref="D134:N134"/>
    <mergeCell ref="D135:N135"/>
    <mergeCell ref="D136:N136"/>
    <mergeCell ref="D140:N140"/>
    <mergeCell ref="D141:N141"/>
    <mergeCell ref="D142:N142"/>
    <mergeCell ref="D128:N128"/>
    <mergeCell ref="D129:N129"/>
    <mergeCell ref="D130:N130"/>
    <mergeCell ref="D131:N131"/>
    <mergeCell ref="D132:N132"/>
    <mergeCell ref="D133:N133"/>
    <mergeCell ref="E121:F121"/>
    <mergeCell ref="H121:K121"/>
    <mergeCell ref="E122:F122"/>
    <mergeCell ref="H122:K122"/>
    <mergeCell ref="D126:N126"/>
    <mergeCell ref="D127:N127"/>
    <mergeCell ref="E118:F118"/>
    <mergeCell ref="H118:K118"/>
    <mergeCell ref="E119:F119"/>
    <mergeCell ref="H119:K119"/>
    <mergeCell ref="E120:F120"/>
    <mergeCell ref="H120:K120"/>
    <mergeCell ref="E115:F115"/>
    <mergeCell ref="H115:K115"/>
    <mergeCell ref="E116:F116"/>
    <mergeCell ref="H116:K116"/>
    <mergeCell ref="E117:F117"/>
    <mergeCell ref="H117:K117"/>
    <mergeCell ref="E112:F112"/>
    <mergeCell ref="H112:K112"/>
    <mergeCell ref="E113:F113"/>
    <mergeCell ref="H113:K113"/>
    <mergeCell ref="E114:F114"/>
    <mergeCell ref="H114:K114"/>
    <mergeCell ref="E109:F109"/>
    <mergeCell ref="H109:K109"/>
    <mergeCell ref="E110:F110"/>
    <mergeCell ref="H110:K110"/>
    <mergeCell ref="E111:F111"/>
    <mergeCell ref="H111:K111"/>
    <mergeCell ref="E106:F106"/>
    <mergeCell ref="H106:K106"/>
    <mergeCell ref="E107:F107"/>
    <mergeCell ref="H107:K107"/>
    <mergeCell ref="E108:F108"/>
    <mergeCell ref="H108:K108"/>
    <mergeCell ref="E103:F103"/>
    <mergeCell ref="H103:K103"/>
    <mergeCell ref="E104:F104"/>
    <mergeCell ref="H104:K104"/>
    <mergeCell ref="E105:F105"/>
    <mergeCell ref="H105:K105"/>
    <mergeCell ref="E100:F100"/>
    <mergeCell ref="H100:K100"/>
    <mergeCell ref="E101:F101"/>
    <mergeCell ref="H101:K101"/>
    <mergeCell ref="E102:F102"/>
    <mergeCell ref="H102:K102"/>
    <mergeCell ref="E97:F97"/>
    <mergeCell ref="H97:K97"/>
    <mergeCell ref="E98:F98"/>
    <mergeCell ref="H98:K98"/>
    <mergeCell ref="E99:F99"/>
    <mergeCell ref="H99:K99"/>
    <mergeCell ref="E94:F94"/>
    <mergeCell ref="H94:K94"/>
    <mergeCell ref="E95:F95"/>
    <mergeCell ref="H95:K95"/>
    <mergeCell ref="E96:F96"/>
    <mergeCell ref="H96:K96"/>
    <mergeCell ref="E91:F91"/>
    <mergeCell ref="H91:K91"/>
    <mergeCell ref="E92:F92"/>
    <mergeCell ref="H92:K92"/>
    <mergeCell ref="E93:F93"/>
    <mergeCell ref="H93:K93"/>
    <mergeCell ref="I85:K85"/>
    <mergeCell ref="D88:K88"/>
    <mergeCell ref="E89:F89"/>
    <mergeCell ref="H89:K89"/>
    <mergeCell ref="E90:F90"/>
    <mergeCell ref="H90:K90"/>
    <mergeCell ref="C77:E77"/>
    <mergeCell ref="F77:H77"/>
    <mergeCell ref="C78:E78"/>
    <mergeCell ref="F78:H78"/>
    <mergeCell ref="C82:E82"/>
    <mergeCell ref="C85:E85"/>
    <mergeCell ref="F85:G85"/>
    <mergeCell ref="C59:E59"/>
    <mergeCell ref="C61:L61"/>
    <mergeCell ref="C74:H74"/>
    <mergeCell ref="C75:E75"/>
    <mergeCell ref="F75:H75"/>
    <mergeCell ref="C76:E76"/>
    <mergeCell ref="F76:H76"/>
    <mergeCell ref="D54:E54"/>
    <mergeCell ref="F54:G54"/>
    <mergeCell ref="H54:J54"/>
    <mergeCell ref="D55:E55"/>
    <mergeCell ref="F55:G55"/>
    <mergeCell ref="H55:J55"/>
    <mergeCell ref="D52:E52"/>
    <mergeCell ref="F52:G52"/>
    <mergeCell ref="H52:J52"/>
    <mergeCell ref="D53:E53"/>
    <mergeCell ref="F53:G53"/>
    <mergeCell ref="H53:J53"/>
    <mergeCell ref="C50:M50"/>
    <mergeCell ref="D51:E51"/>
    <mergeCell ref="F51:G51"/>
    <mergeCell ref="C35:E35"/>
    <mergeCell ref="C37:E37"/>
    <mergeCell ref="F37:G37"/>
    <mergeCell ref="I37:K37"/>
    <mergeCell ref="K41:M41"/>
    <mergeCell ref="K42:M42"/>
    <mergeCell ref="C3:D3"/>
    <mergeCell ref="F7:I7"/>
    <mergeCell ref="F11:I11"/>
    <mergeCell ref="F15:I15"/>
    <mergeCell ref="C18:E18"/>
    <mergeCell ref="F20:N20"/>
    <mergeCell ref="K43:M43"/>
    <mergeCell ref="K44:M44"/>
    <mergeCell ref="C49:J4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Copertina</vt:lpstr>
      <vt:lpstr>Mappatura</vt:lpstr>
      <vt:lpstr>Trattamento rischio</vt:lpstr>
      <vt:lpstr>Metriche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Cirina Daniele</dc:creator>
  <cp:lastModifiedBy>Roberto Cianfriglia</cp:lastModifiedBy>
  <dcterms:created xsi:type="dcterms:W3CDTF">2022-03-15T11:17:27Z</dcterms:created>
  <dcterms:modified xsi:type="dcterms:W3CDTF">2023-03-31T12:31:48Z</dcterms:modified>
</cp:coreProperties>
</file>